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210" windowHeight="11595" firstSheet="5" activeTab="5"/>
  </bookViews>
  <sheets>
    <sheet name="дом №12" sheetId="1" r:id="rId1"/>
    <sheet name="дом№13" sheetId="2" r:id="rId2"/>
    <sheet name="дом№14" sheetId="3" r:id="rId3"/>
    <sheet name="дом№19" sheetId="4" r:id="rId4"/>
    <sheet name="дом№21" sheetId="5" r:id="rId5"/>
    <sheet name="дом№26" sheetId="6" r:id="rId6"/>
    <sheet name="дом№22" sheetId="7" r:id="rId7"/>
    <sheet name="дом№23" sheetId="8" r:id="rId8"/>
    <sheet name="Дом №25" sheetId="9" r:id="rId9"/>
    <sheet name="ДОМ №5" sheetId="10" r:id="rId10"/>
  </sheets>
  <definedNames/>
  <calcPr fullCalcOnLoad="1"/>
</workbook>
</file>

<file path=xl/sharedStrings.xml><?xml version="1.0" encoding="utf-8"?>
<sst xmlns="http://schemas.openxmlformats.org/spreadsheetml/2006/main" count="749" uniqueCount="314">
  <si>
    <t>1.</t>
  </si>
  <si>
    <t>Текущий ремонт мест общего пользования: в т.ч.</t>
  </si>
  <si>
    <t>2.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</si>
  <si>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</si>
  <si>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</si>
  <si>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</si>
  <si>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</si>
  <si>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Расходы управления</t>
  </si>
  <si>
    <t>Всего расходов</t>
  </si>
  <si>
    <t>Орловский р-он, п. Шиловский, ул. Медицинская,12</t>
  </si>
  <si>
    <t>Орловский р-он, п. Шиловский, ул. Медицинская,13</t>
  </si>
  <si>
    <t>Орловский р-он, п. Шиловский, ул. Медицинская,14</t>
  </si>
  <si>
    <t>Орловский р-он, п. Шиловский, ул. Медицинская,19</t>
  </si>
  <si>
    <t>Орловский р-он, п. Шиловский, ул. Медицинская,21</t>
  </si>
  <si>
    <t>Орловский р-он, п. Шиловский, ул. Медицинская,26</t>
  </si>
  <si>
    <t>Орловский р-он, п. Шиловский, ул. Медицинская,22</t>
  </si>
  <si>
    <t>Орловский р-он, п. Шиловский, ул. Медицинская,25</t>
  </si>
  <si>
    <t>Орловский р-он, п. Шиловский, ул. Медицинская,5</t>
  </si>
  <si>
    <t>ТМЦ</t>
  </si>
  <si>
    <t>стоимость работ</t>
  </si>
  <si>
    <t>стоимость ТМЦ</t>
  </si>
  <si>
    <t>общая сумма ТМЦ</t>
  </si>
  <si>
    <t>Орловский р-он, п. Шиловский, ул. Медицинская,23</t>
  </si>
  <si>
    <t>период</t>
  </si>
  <si>
    <t>Финансовый результат (остаток)</t>
  </si>
  <si>
    <t>Доходы от управления за год.</t>
  </si>
  <si>
    <t>Задолженность населения за услуги ЖКХ по состоянию на 01.01.2016г.</t>
  </si>
  <si>
    <t>Установлены в местах общего пользования</t>
  </si>
  <si>
    <t>Замена в местах общего пользования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</si>
  <si>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</si>
  <si>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</si>
  <si>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</si>
  <si>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</si>
  <si>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</si>
  <si>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Оплата за хол. воду и сброс сточных вод</t>
  </si>
  <si>
    <t>Оплата за электроснабжение</t>
  </si>
  <si>
    <t>Итого доходов</t>
  </si>
  <si>
    <t>ДОХОДЫ:</t>
  </si>
  <si>
    <t>ОТЧЕТ УО размещен:</t>
  </si>
  <si>
    <t>на сайте ООО «Жилсервис» по адресу: www.gilservise.ru</t>
  </si>
  <si>
    <t>Транспортные расходы</t>
  </si>
  <si>
    <t>ФИНАНСОВЫЙ РЕЗУЛЬТАТ (остаток)</t>
  </si>
  <si>
    <t>ФИНАНСОВЫЙ РЕЗУЛЬТАТ (перерасход)</t>
  </si>
  <si>
    <t>ИТОГО по РЕМОНТУ:</t>
  </si>
  <si>
    <t>Прочие расходы:</t>
  </si>
  <si>
    <t>Отчет управляющей организации ООО "Жилсервис" 2017г.</t>
  </si>
  <si>
    <t>Ремонт сетей х/в</t>
  </si>
  <si>
    <t>Кран  шар. д/воды 1/2</t>
  </si>
  <si>
    <t>Муфта ГЕБО 1\2" вн.р.</t>
  </si>
  <si>
    <t>Муфта комб. раз. *20-1/2" НР</t>
  </si>
  <si>
    <t>Муфта комбинир. 20-1/2"НР</t>
  </si>
  <si>
    <t>Труба полипропиленовая 20</t>
  </si>
  <si>
    <t>01.</t>
  </si>
  <si>
    <t>Ремонт стояка канализации</t>
  </si>
  <si>
    <t>Герметик "Экон" безцв. санитарный</t>
  </si>
  <si>
    <t>Заглушка Д50</t>
  </si>
  <si>
    <t>Манжета переходная резиновая 73х50</t>
  </si>
  <si>
    <t>Отвод п/пр 50х45</t>
  </si>
  <si>
    <t>Переход п/пр 75х50</t>
  </si>
  <si>
    <t>Тройник 50х50х45</t>
  </si>
  <si>
    <t>Труба канализационная п/пр D 50 L0,5м</t>
  </si>
  <si>
    <t>Труба канализационная п/пр D 50 L1,5м</t>
  </si>
  <si>
    <t>Труба канализационная п/пр D 50 L2,0м</t>
  </si>
  <si>
    <t>Замена в местах общего пользования.</t>
  </si>
  <si>
    <t>Лампа ЛОН 60</t>
  </si>
  <si>
    <t>Утепление сетей х/в</t>
  </si>
  <si>
    <t>Энергофлекс 22\9</t>
  </si>
  <si>
    <t>02.</t>
  </si>
  <si>
    <t>Ремонт стояка ц/о</t>
  </si>
  <si>
    <t xml:space="preserve">Кран шаровый  3\4 г\г </t>
  </si>
  <si>
    <t>Труба МП Д-20</t>
  </si>
  <si>
    <t>Уголок 20цц</t>
  </si>
  <si>
    <t>Цанга внутренняя</t>
  </si>
  <si>
    <t>Ремонт канализационного стояка.</t>
  </si>
  <si>
    <t>Герметик силик. сантех.</t>
  </si>
  <si>
    <t>Заглушка 110</t>
  </si>
  <si>
    <t>Манжета переходная резиновая 123х110</t>
  </si>
  <si>
    <t>Патрубок компенсационный РР 110</t>
  </si>
  <si>
    <t>Переход 123х110</t>
  </si>
  <si>
    <t>Ревизия п/пр 110</t>
  </si>
  <si>
    <t>Труба канализационная п/пр D 110 L0,5м</t>
  </si>
  <si>
    <t>Труба канализационная п/пр D 110 L2,0м</t>
  </si>
  <si>
    <t>Заглушка 50мм</t>
  </si>
  <si>
    <t>Отвод п/пр 50х90</t>
  </si>
  <si>
    <t>Силикон</t>
  </si>
  <si>
    <t>Ремонт канализационной системы</t>
  </si>
  <si>
    <t>03.</t>
  </si>
  <si>
    <t>Ремонт труб г/в и х/в</t>
  </si>
  <si>
    <t>Кран 1/,2 гг</t>
  </si>
  <si>
    <t>Кран 3/4 гг СК</t>
  </si>
  <si>
    <t>Муфта 1/2</t>
  </si>
  <si>
    <t>Муфта 25</t>
  </si>
  <si>
    <t>Муфта разьемная Н.Р. 25\3\4</t>
  </si>
  <si>
    <t>Труба 25</t>
  </si>
  <si>
    <t>Угол 25х90</t>
  </si>
  <si>
    <t>Ремонт узла учета х/в.</t>
  </si>
  <si>
    <t>Клапан обратный горизонтальный 3/4"</t>
  </si>
  <si>
    <t>04.</t>
  </si>
  <si>
    <t>Ремонт системы канализации в подвале.</t>
  </si>
  <si>
    <t xml:space="preserve">Ремонт шиферной кровли. </t>
  </si>
  <si>
    <t>Болт DIN 933 М 6х20с шестигранной головкой</t>
  </si>
  <si>
    <t>Гайка шестигранная  DIN 934 цинк М6</t>
  </si>
  <si>
    <t>Шайба плоская М6 цинк DIN 125</t>
  </si>
  <si>
    <t>Ремонт освещения в подъезде</t>
  </si>
  <si>
    <t>Арматура Нбб 64-60</t>
  </si>
  <si>
    <t>Изолента 0,13*15 мм синяя 20 метров иэк</t>
  </si>
  <si>
    <t>Шар стекло НББ 61-60 маленький уп. 4шт.</t>
  </si>
  <si>
    <t>Заделка панельных швов.</t>
  </si>
  <si>
    <t>Цемент</t>
  </si>
  <si>
    <t>Изготовление ловушек для канализации</t>
  </si>
  <si>
    <t>Электроды ЛЭЗМР-3С 3мм</t>
  </si>
  <si>
    <t>Кран шаровый 1" 1/2г/г</t>
  </si>
  <si>
    <t>Кран шаровый 1" г/г</t>
  </si>
  <si>
    <t>Муфта комб. раз. *32-1" ВР</t>
  </si>
  <si>
    <t>Муфта комб. раз. *32-1" НР</t>
  </si>
  <si>
    <t>Муфта комб.32х1"н\р</t>
  </si>
  <si>
    <t>Муфта переходная с ВнР D 40х 1  1/4" вода</t>
  </si>
  <si>
    <t>Муфта переходная с НР Д 40 х 1 1\4" АКВА</t>
  </si>
  <si>
    <t>Муфта редукционная Д 50 х 40 вода</t>
  </si>
  <si>
    <t>Отвод 90* D 40 вода АКВА</t>
  </si>
  <si>
    <t>Тройник 32мм</t>
  </si>
  <si>
    <t>Тройник D 40 вода АКВА</t>
  </si>
  <si>
    <t>Тройник с НР Д 40 х 1 1\2" вода</t>
  </si>
  <si>
    <t>Труба PN-20 *32 мм</t>
  </si>
  <si>
    <t>Угольник 32х90</t>
  </si>
  <si>
    <t>Рмонт шиферной кровли</t>
  </si>
  <si>
    <t>Гвозди 120</t>
  </si>
  <si>
    <t>05.</t>
  </si>
  <si>
    <t>06.</t>
  </si>
  <si>
    <t>Устновка оконных блоков из ПВХ</t>
  </si>
  <si>
    <t>Ремонт конька</t>
  </si>
  <si>
    <t>Гвозди шиферные 5*120</t>
  </si>
  <si>
    <t xml:space="preserve">Ремонт электросетей </t>
  </si>
  <si>
    <t>Ревизия 110</t>
  </si>
  <si>
    <t>Ремонт стояков цо(замена запорной арматуры)</t>
  </si>
  <si>
    <t>Бочонок 1/2 *1</t>
  </si>
  <si>
    <t>Муфта 32х25</t>
  </si>
  <si>
    <t>Муфта разьемная 32х1" н.р.</t>
  </si>
  <si>
    <t>Нить герметик 30м</t>
  </si>
  <si>
    <t>Седелка 40*1</t>
  </si>
  <si>
    <t>Труба 32 ПЭ</t>
  </si>
  <si>
    <t>Ремонт мягкой кровли</t>
  </si>
  <si>
    <t xml:space="preserve">Праймер битумный </t>
  </si>
  <si>
    <t>Ремонт шиферной кровли</t>
  </si>
  <si>
    <t>Очиститель пены 500мл</t>
  </si>
  <si>
    <t>Пена монтажная</t>
  </si>
  <si>
    <t>07.</t>
  </si>
  <si>
    <t>Замок ВС-2-М1-01</t>
  </si>
  <si>
    <t>Ремонт системы г/в</t>
  </si>
  <si>
    <t>Карбид кальция</t>
  </si>
  <si>
    <t>Кислород газообразный</t>
  </si>
  <si>
    <t>Кран ALT г/г баб. 1/2 лат. ник. шар.</t>
  </si>
  <si>
    <t>Кран шаровый 1\2 г/г бабочка</t>
  </si>
  <si>
    <t>Круг отрезной  по металлу Д 125</t>
  </si>
  <si>
    <t>Круг отрезной  по металлу Д 150</t>
  </si>
  <si>
    <t>Лен унилак</t>
  </si>
  <si>
    <t>Ниппель 1/2"</t>
  </si>
  <si>
    <t>Патрубок 26ц х 1Г</t>
  </si>
  <si>
    <t>Переход 1" х 1"1\4</t>
  </si>
  <si>
    <t>Резьба черн Д-32</t>
  </si>
  <si>
    <t>Трайник  26ццц</t>
  </si>
  <si>
    <t>Труба 26МП</t>
  </si>
  <si>
    <t>Угол 26цц</t>
  </si>
  <si>
    <t>Уголок 26ц х 26ц</t>
  </si>
  <si>
    <t>Фум лента</t>
  </si>
  <si>
    <t>Электроды ОЗС-12 ФЗ</t>
  </si>
  <si>
    <t>Розетка</t>
  </si>
  <si>
    <t>Клапан обратный горизонтальный 1"</t>
  </si>
  <si>
    <t>Кран шаровый 1" 1/4г/г</t>
  </si>
  <si>
    <t>Муфта комб 40х 1"1\4 вн.р</t>
  </si>
  <si>
    <t>Муфта комб. 40-1-1/4" НР</t>
  </si>
  <si>
    <t>Резьба черн Д-20</t>
  </si>
  <si>
    <t>Труба 20,0х2,8ст2пс ГОСТ 3262-75</t>
  </si>
  <si>
    <t>Фильтр сетчатый 32 лат.</t>
  </si>
  <si>
    <t>Труба 76,0х3,5ГОСТ 10705-80</t>
  </si>
  <si>
    <t>ремонт системы отопления</t>
  </si>
  <si>
    <t>Сгон черн D 20</t>
  </si>
  <si>
    <t>Муфта чуг.20</t>
  </si>
  <si>
    <t>Контрогайка черн. D 20</t>
  </si>
  <si>
    <t>3мм АНО-21 электроды сварочные</t>
  </si>
  <si>
    <t>Кран шаровый 1/2 г/г бабочка</t>
  </si>
  <si>
    <t>Лента - фум (19мм*0,12мм*15м)</t>
  </si>
  <si>
    <t>Круг отрезной абризивный по металлу</t>
  </si>
  <si>
    <t>Бур 6х210</t>
  </si>
  <si>
    <t>Ремонт системы х/в</t>
  </si>
  <si>
    <t>Ремонт канализационный системы</t>
  </si>
  <si>
    <t>Труба канализационная п/пр D 50 L1,0м</t>
  </si>
  <si>
    <t>Манжета переходная  резиновая 123х110</t>
  </si>
  <si>
    <t>заглушка *110мм</t>
  </si>
  <si>
    <t>Муфта 110</t>
  </si>
  <si>
    <t>Отвод 110 х 45</t>
  </si>
  <si>
    <t>Тройник 110х 45</t>
  </si>
  <si>
    <t>Ремонт кровли</t>
  </si>
  <si>
    <t>Шифер  7 волновый</t>
  </si>
  <si>
    <t>Шифер  8 волновый</t>
  </si>
  <si>
    <t>Плановые доходы</t>
  </si>
  <si>
    <t>тариф</t>
  </si>
  <si>
    <t>к-во мес.</t>
  </si>
  <si>
    <t>сумма</t>
  </si>
  <si>
    <t>Итого по ремонту</t>
  </si>
  <si>
    <t xml:space="preserve">Ремонт электросетей. </t>
  </si>
  <si>
    <t>Патрон подвесной Е-27</t>
  </si>
  <si>
    <t>Провод 2*1,5</t>
  </si>
  <si>
    <t xml:space="preserve">сгон черн.D 15 </t>
  </si>
  <si>
    <t>Муфта чуг.15</t>
  </si>
  <si>
    <t>Контрогайка  черн. D 15</t>
  </si>
  <si>
    <t>Контрогайка  черн. D 20</t>
  </si>
  <si>
    <t>Резьба черн Д-15</t>
  </si>
  <si>
    <t>Кран пр-сальн. 11Б 6бк 15</t>
  </si>
  <si>
    <t>Кран пр-сальн. 11Б 6бк 20</t>
  </si>
  <si>
    <t>Газ 220гр.</t>
  </si>
  <si>
    <t>Задвижка 30ч6бр Ду-100 Ру10</t>
  </si>
  <si>
    <t>Сгон в сборе  1\1\4</t>
  </si>
  <si>
    <t>Кран шаровый 32</t>
  </si>
  <si>
    <t>Восстановление козырьков на вытяжках</t>
  </si>
  <si>
    <t>Сталь оц. 0,4х1250х2500</t>
  </si>
  <si>
    <t>Замена на чердаке</t>
  </si>
  <si>
    <t>Замок висячий</t>
  </si>
  <si>
    <t>Проушина</t>
  </si>
  <si>
    <t>08.</t>
  </si>
  <si>
    <t>Замена запорной арнатуры на отоплении и г/в</t>
  </si>
  <si>
    <t>Ремонт ХВС и ЦО</t>
  </si>
  <si>
    <t>Утепление труб отопления и холодной воды.</t>
  </si>
  <si>
    <t>Энергофлекс 64/9</t>
  </si>
  <si>
    <t>9.</t>
  </si>
  <si>
    <t>09.</t>
  </si>
  <si>
    <t>Утепление труб отопления.</t>
  </si>
  <si>
    <t>Кнауфф DOUBLE ROLL</t>
  </si>
  <si>
    <t>Замена запорной арматуры.</t>
  </si>
  <si>
    <t xml:space="preserve">Болт М16х70 </t>
  </si>
  <si>
    <t>Гайка М-16</t>
  </si>
  <si>
    <t>Прокладка паронитовая 1\2</t>
  </si>
  <si>
    <t>Ремонт электропроводки.</t>
  </si>
  <si>
    <t>Автомат 1П 16 А</t>
  </si>
  <si>
    <t>Болт М 16х70</t>
  </si>
  <si>
    <t>Корпус для автомата</t>
  </si>
  <si>
    <t>Розетка с\у бел.Прима 10-184-В</t>
  </si>
  <si>
    <t>Утепление труб отопления и горячей воды.</t>
  </si>
  <si>
    <t>Пергамин П-300 (20м\п)</t>
  </si>
  <si>
    <t>Проволка Д.1,6</t>
  </si>
  <si>
    <t>Скотч д/энергофлекса</t>
  </si>
  <si>
    <t>Ремонт сетей ХВ</t>
  </si>
  <si>
    <t>Контрогайка черн. D 32</t>
  </si>
  <si>
    <t>Муфта (сталь) d 32</t>
  </si>
  <si>
    <t>Сгон Ду 32</t>
  </si>
  <si>
    <t xml:space="preserve">Замена участка канализации </t>
  </si>
  <si>
    <t>Отвод п/пр 110х90</t>
  </si>
  <si>
    <t>Тройник  110х50х90</t>
  </si>
  <si>
    <t>Саморез 4,2 х 19 полусфера- пресшайба.цинк, сверло</t>
  </si>
  <si>
    <t>Укрепление козырьков вытяжек.</t>
  </si>
  <si>
    <t>Ремонт входных дверей.</t>
  </si>
  <si>
    <t>Саморез по дереву 3,5х45 G (крупн. шаг)</t>
  </si>
  <si>
    <t>Замена запорной арматуры на отоплении (подвал)</t>
  </si>
  <si>
    <t>Задвижка 30ч6бр Ду-50 Ру10</t>
  </si>
  <si>
    <t>Техрезина 4мм</t>
  </si>
  <si>
    <t>Замена запорной арматуры на стояках.</t>
  </si>
  <si>
    <t>Кран 11б18 Ду-15</t>
  </si>
  <si>
    <t>Сгон черн 15 в сборе</t>
  </si>
  <si>
    <t>Лампа Лон 40</t>
  </si>
  <si>
    <t>Подводка 0.8</t>
  </si>
  <si>
    <t>Ремонт эл. сетей в местах общего пользования</t>
  </si>
  <si>
    <t>10.</t>
  </si>
  <si>
    <t>Демонтаж и установка новых водосточных труб.</t>
  </si>
  <si>
    <t>Дюбель -гвоздь 6К40 с цилиндрическим бортиком</t>
  </si>
  <si>
    <t>Дюбель пласт 6 * 35 с усами</t>
  </si>
  <si>
    <t>Колено оц. 140х135*</t>
  </si>
  <si>
    <t>Крепеж д/водосточных труб оц. 140</t>
  </si>
  <si>
    <t>Круг 10</t>
  </si>
  <si>
    <t>Переход п/пр 123х110</t>
  </si>
  <si>
    <t>Силикон сантехнический</t>
  </si>
  <si>
    <t>Труба оц. 140х1,25м</t>
  </si>
  <si>
    <t>Латочный ремонт кровли</t>
  </si>
  <si>
    <t>Пена монтажная 750 мл.</t>
  </si>
  <si>
    <t>Алебастр белый "Боларс"</t>
  </si>
  <si>
    <t>Шпатлевка фасадная "Боларс"</t>
  </si>
  <si>
    <t>ремонт примыканий окон подъезда</t>
  </si>
  <si>
    <t>Ремонт участка канализации (подвал)</t>
  </si>
  <si>
    <t>Тройник Д50*45</t>
  </si>
  <si>
    <t>Труба канализационная п/пр D 110 L 1,0м</t>
  </si>
  <si>
    <t>Уголок Д50*45</t>
  </si>
  <si>
    <t>Дезинфекция подвала</t>
  </si>
  <si>
    <t>Фас дубль</t>
  </si>
  <si>
    <t>Ремонт примыканий окон в подъездах</t>
  </si>
  <si>
    <t>Герметик</t>
  </si>
  <si>
    <t>ремонт примыканий окон в подъездах</t>
  </si>
  <si>
    <t>ремонт системы ЦО</t>
  </si>
  <si>
    <t>Кран шаровый 1/2 г/г рычаг</t>
  </si>
  <si>
    <t>Установка на входе в подвал</t>
  </si>
  <si>
    <t>Ремонт стояка цо подвал</t>
  </si>
  <si>
    <t>Ремонт входной двери</t>
  </si>
  <si>
    <t>Доска обр.25\100*6м</t>
  </si>
  <si>
    <t>11.</t>
  </si>
  <si>
    <t>Ремонт электропроводки</t>
  </si>
  <si>
    <t>Ремонт сетей ХВ (подвал)</t>
  </si>
  <si>
    <t>Кран 11Б6бк  20 п/с</t>
  </si>
  <si>
    <t>Нить "Монолит"</t>
  </si>
  <si>
    <t>Датчик движения ДД  008 бел.</t>
  </si>
  <si>
    <t>Лампа Люм. L 36w\765</t>
  </si>
  <si>
    <t>Стартер PHILIPS 10  465 W</t>
  </si>
  <si>
    <t>Ремонт электрических сетей</t>
  </si>
  <si>
    <t>Ремонт межпанельных швов</t>
  </si>
  <si>
    <t>Промывка для пистолета</t>
  </si>
  <si>
    <t>Установка водосточных труб</t>
  </si>
  <si>
    <t>Воронка оцин.</t>
  </si>
  <si>
    <t>Желоб</t>
  </si>
  <si>
    <t>Заглушка желоба</t>
  </si>
  <si>
    <t>Переходное колено</t>
  </si>
  <si>
    <t>труба водосточная,1250мм</t>
  </si>
  <si>
    <t>12.</t>
  </si>
  <si>
    <t>Кран американка 3\4    VALTEK</t>
  </si>
  <si>
    <t>11-12.</t>
  </si>
  <si>
    <t>Задолженность собственников и нанимателей по состоянию на 01.01.2018г.</t>
  </si>
  <si>
    <t>Комиссионные расходы (услуги банка, прочие)</t>
  </si>
  <si>
    <t>Изготовление технического паспорта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</si>
</sst>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;[Red]\-#,##0.00"/>
    <numFmt numFmtId="174" formatCode="0.00;[Red]\-0.00"/>
    <numFmt numFmtId="175" formatCode="0.000"/>
    <numFmt numFmtId="176" formatCode="0.000_ ;[Red]\-0.000\ 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textRotation="90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0" fillId="0" borderId="12" xfId="0" applyNumberForma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0" fillId="0" borderId="13" xfId="0" applyBorder="1" applyAlignment="1">
      <alignment horizontal="center" textRotation="90"/>
    </xf>
    <xf numFmtId="0" fontId="0" fillId="0" borderId="13" xfId="0" applyFont="1" applyBorder="1" applyAlignment="1">
      <alignment horizontal="center" vertical="center" textRotation="90" wrapText="1"/>
    </xf>
    <xf numFmtId="4" fontId="0" fillId="0" borderId="10" xfId="0" applyNumberFormat="1" applyFill="1" applyBorder="1" applyAlignment="1">
      <alignment horizontal="center"/>
    </xf>
    <xf numFmtId="0" fontId="5" fillId="0" borderId="12" xfId="0" applyFont="1" applyBorder="1" applyAlignment="1">
      <alignment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34" fillId="34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7" fillId="0" borderId="10" xfId="52" applyNumberFormat="1" applyFont="1" applyBorder="1" applyAlignment="1">
      <alignment vertical="top" wrapText="1"/>
      <protection/>
    </xf>
    <xf numFmtId="0" fontId="8" fillId="34" borderId="10" xfId="52" applyNumberFormat="1" applyFont="1" applyFill="1" applyBorder="1" applyAlignment="1">
      <alignment vertical="top" wrapText="1"/>
      <protection/>
    </xf>
    <xf numFmtId="0" fontId="7" fillId="0" borderId="10" xfId="53" applyNumberFormat="1" applyFont="1" applyBorder="1" applyAlignment="1">
      <alignment vertical="top" wrapText="1"/>
      <protection/>
    </xf>
    <xf numFmtId="174" fontId="0" fillId="0" borderId="10" xfId="0" applyNumberFormat="1" applyBorder="1" applyAlignment="1">
      <alignment/>
    </xf>
    <xf numFmtId="0" fontId="5" fillId="0" borderId="14" xfId="0" applyFont="1" applyBorder="1" applyAlignment="1">
      <alignment horizontal="center" textRotation="90"/>
    </xf>
    <xf numFmtId="0" fontId="8" fillId="34" borderId="10" xfId="54" applyNumberFormat="1" applyFont="1" applyFill="1" applyBorder="1" applyAlignment="1">
      <alignment vertical="top" wrapText="1"/>
      <protection/>
    </xf>
    <xf numFmtId="0" fontId="0" fillId="0" borderId="14" xfId="0" applyBorder="1" applyAlignment="1">
      <alignment horizontal="center" textRotation="90"/>
    </xf>
    <xf numFmtId="172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75" fontId="7" fillId="0" borderId="10" xfId="52" applyNumberFormat="1" applyFont="1" applyBorder="1" applyAlignment="1">
      <alignment horizontal="right" vertical="top"/>
      <protection/>
    </xf>
    <xf numFmtId="174" fontId="7" fillId="0" borderId="10" xfId="52" applyNumberFormat="1" applyFont="1" applyBorder="1" applyAlignment="1">
      <alignment horizontal="right" vertical="top"/>
      <protection/>
    </xf>
    <xf numFmtId="0" fontId="0" fillId="0" borderId="10" xfId="0" applyFont="1" applyBorder="1" applyAlignment="1">
      <alignment vertical="center" textRotation="90" wrapText="1"/>
    </xf>
    <xf numFmtId="1" fontId="7" fillId="0" borderId="10" xfId="54" applyNumberFormat="1" applyFont="1" applyBorder="1" applyAlignment="1">
      <alignment horizontal="center" vertical="top"/>
      <protection/>
    </xf>
    <xf numFmtId="174" fontId="7" fillId="0" borderId="10" xfId="52" applyNumberFormat="1" applyFont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8" fillId="34" borderId="10" xfId="53" applyNumberFormat="1" applyFont="1" applyFill="1" applyBorder="1" applyAlignment="1">
      <alignment vertical="top" wrapText="1"/>
      <protection/>
    </xf>
    <xf numFmtId="0" fontId="0" fillId="0" borderId="11" xfId="0" applyBorder="1" applyAlignment="1">
      <alignment textRotation="90"/>
    </xf>
    <xf numFmtId="174" fontId="7" fillId="0" borderId="10" xfId="52" applyNumberFormat="1" applyFont="1" applyBorder="1" applyAlignment="1">
      <alignment vertical="top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1" fontId="0" fillId="36" borderId="10" xfId="0" applyNumberForma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173" fontId="7" fillId="0" borderId="10" xfId="52" applyNumberFormat="1" applyFont="1" applyBorder="1" applyAlignment="1">
      <alignment horizontal="center" vertical="top"/>
      <protection/>
    </xf>
    <xf numFmtId="0" fontId="7" fillId="0" borderId="16" xfId="52" applyNumberFormat="1" applyFont="1" applyBorder="1" applyAlignment="1">
      <alignment horizontal="center" vertical="top"/>
      <protection/>
    </xf>
    <xf numFmtId="0" fontId="7" fillId="0" borderId="11" xfId="52" applyNumberFormat="1" applyFont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top"/>
      <protection/>
    </xf>
    <xf numFmtId="0" fontId="1" fillId="0" borderId="13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8" fillId="35" borderId="10" xfId="52" applyNumberFormat="1" applyFont="1" applyFill="1" applyBorder="1" applyAlignment="1">
      <alignment vertical="top" wrapText="1"/>
      <protection/>
    </xf>
    <xf numFmtId="0" fontId="1" fillId="35" borderId="13" xfId="0" applyFont="1" applyFill="1" applyBorder="1" applyAlignment="1">
      <alignment horizontal="center" vertical="center"/>
    </xf>
    <xf numFmtId="1" fontId="1" fillId="35" borderId="13" xfId="0" applyNumberFormat="1" applyFont="1" applyFill="1" applyBorder="1" applyAlignment="1">
      <alignment horizontal="center" vertical="center"/>
    </xf>
    <xf numFmtId="0" fontId="8" fillId="0" borderId="10" xfId="52" applyNumberFormat="1" applyFont="1" applyFill="1" applyBorder="1" applyAlignment="1">
      <alignment vertical="top" wrapText="1"/>
      <protection/>
    </xf>
    <xf numFmtId="174" fontId="8" fillId="35" borderId="10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/>
    </xf>
    <xf numFmtId="0" fontId="8" fillId="35" borderId="10" xfId="52" applyNumberFormat="1" applyFont="1" applyFill="1" applyBorder="1" applyAlignment="1">
      <alignment horizontal="center" vertical="top"/>
      <protection/>
    </xf>
    <xf numFmtId="0" fontId="0" fillId="35" borderId="10" xfId="0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35" borderId="10" xfId="0" applyNumberFormat="1" applyFont="1" applyFill="1" applyBorder="1" applyAlignment="1">
      <alignment horizontal="center" vertical="center"/>
    </xf>
    <xf numFmtId="172" fontId="7" fillId="0" borderId="10" xfId="52" applyNumberFormat="1" applyFont="1" applyBorder="1" applyAlignment="1">
      <alignment horizontal="center" vertical="top"/>
      <protection/>
    </xf>
    <xf numFmtId="172" fontId="0" fillId="0" borderId="10" xfId="0" applyNumberFormat="1" applyBorder="1" applyAlignment="1">
      <alignment horizontal="center"/>
    </xf>
    <xf numFmtId="172" fontId="8" fillId="35" borderId="10" xfId="52" applyNumberFormat="1" applyFont="1" applyFill="1" applyBorder="1" applyAlignment="1">
      <alignment horizontal="center" vertical="top"/>
      <protection/>
    </xf>
    <xf numFmtId="172" fontId="8" fillId="0" borderId="10" xfId="52" applyNumberFormat="1" applyFont="1" applyFill="1" applyBorder="1" applyAlignment="1">
      <alignment horizontal="center" vertical="top"/>
      <protection/>
    </xf>
    <xf numFmtId="172" fontId="7" fillId="0" borderId="10" xfId="52" applyNumberFormat="1" applyFont="1" applyBorder="1" applyAlignment="1">
      <alignment horizontal="center" vertical="top"/>
      <protection/>
    </xf>
    <xf numFmtId="174" fontId="8" fillId="35" borderId="10" xfId="52" applyNumberFormat="1" applyFont="1" applyFill="1" applyBorder="1" applyAlignment="1">
      <alignment vertical="top"/>
      <protection/>
    </xf>
    <xf numFmtId="174" fontId="8" fillId="0" borderId="10" xfId="52" applyNumberFormat="1" applyFont="1" applyFill="1" applyBorder="1" applyAlignment="1">
      <alignment horizontal="center" vertical="top"/>
      <protection/>
    </xf>
    <xf numFmtId="174" fontId="7" fillId="0" borderId="10" xfId="54" applyNumberFormat="1" applyFont="1" applyBorder="1" applyAlignment="1">
      <alignment vertical="top"/>
      <protection/>
    </xf>
    <xf numFmtId="172" fontId="7" fillId="0" borderId="10" xfId="54" applyNumberFormat="1" applyFont="1" applyBorder="1" applyAlignment="1">
      <alignment horizontal="center" vertical="top"/>
      <protection/>
    </xf>
    <xf numFmtId="172" fontId="7" fillId="35" borderId="10" xfId="52" applyNumberFormat="1" applyFont="1" applyFill="1" applyBorder="1" applyAlignment="1">
      <alignment horizontal="center" vertical="top"/>
      <protection/>
    </xf>
    <xf numFmtId="172" fontId="7" fillId="0" borderId="16" xfId="52" applyNumberFormat="1" applyFont="1" applyBorder="1" applyAlignment="1">
      <alignment horizontal="center" vertical="top"/>
      <protection/>
    </xf>
    <xf numFmtId="172" fontId="5" fillId="35" borderId="10" xfId="0" applyNumberFormat="1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7" fillId="0" borderId="10" xfId="53" applyNumberFormat="1" applyFont="1" applyBorder="1" applyAlignment="1">
      <alignment horizontal="center" vertical="top"/>
      <protection/>
    </xf>
    <xf numFmtId="172" fontId="7" fillId="35" borderId="10" xfId="52" applyNumberFormat="1" applyFont="1" applyFill="1" applyBorder="1" applyAlignment="1">
      <alignment horizontal="center" vertical="top"/>
      <protection/>
    </xf>
    <xf numFmtId="172" fontId="7" fillId="0" borderId="16" xfId="52" applyNumberFormat="1" applyFont="1" applyBorder="1" applyAlignment="1">
      <alignment horizontal="center" vertical="top"/>
      <protection/>
    </xf>
    <xf numFmtId="174" fontId="7" fillId="0" borderId="10" xfId="53" applyNumberFormat="1" applyFont="1" applyBorder="1" applyAlignment="1">
      <alignment horizontal="center" vertical="top"/>
      <protection/>
    </xf>
    <xf numFmtId="174" fontId="7" fillId="0" borderId="10" xfId="52" applyNumberFormat="1" applyFont="1" applyBorder="1" applyAlignment="1">
      <alignment horizontal="center" vertical="top"/>
      <protection/>
    </xf>
    <xf numFmtId="174" fontId="7" fillId="35" borderId="10" xfId="52" applyNumberFormat="1" applyFont="1" applyFill="1" applyBorder="1" applyAlignment="1">
      <alignment horizontal="center" vertical="top"/>
      <protection/>
    </xf>
    <xf numFmtId="172" fontId="7" fillId="0" borderId="10" xfId="55" applyNumberFormat="1" applyFont="1" applyBorder="1" applyAlignment="1">
      <alignment horizontal="center" vertical="top"/>
      <protection/>
    </xf>
    <xf numFmtId="172" fontId="7" fillId="35" borderId="10" xfId="53" applyNumberFormat="1" applyFont="1" applyFill="1" applyBorder="1" applyAlignment="1">
      <alignment horizontal="center" vertical="top"/>
      <protection/>
    </xf>
    <xf numFmtId="172" fontId="7" fillId="0" borderId="16" xfId="53" applyNumberFormat="1" applyFont="1" applyFill="1" applyBorder="1" applyAlignment="1">
      <alignment horizontal="center" vertical="top"/>
      <protection/>
    </xf>
    <xf numFmtId="174" fontId="7" fillId="0" borderId="10" xfId="55" applyNumberFormat="1" applyFont="1" applyBorder="1" applyAlignment="1">
      <alignment horizontal="center" vertical="top"/>
      <protection/>
    </xf>
    <xf numFmtId="174" fontId="8" fillId="35" borderId="10" xfId="53" applyNumberFormat="1" applyFont="1" applyFill="1" applyBorder="1" applyAlignment="1">
      <alignment horizontal="center" vertical="top"/>
      <protection/>
    </xf>
    <xf numFmtId="174" fontId="8" fillId="0" borderId="10" xfId="53" applyNumberFormat="1" applyFont="1" applyFill="1" applyBorder="1" applyAlignment="1">
      <alignment horizontal="center" vertical="top"/>
      <protection/>
    </xf>
    <xf numFmtId="172" fontId="0" fillId="35" borderId="10" xfId="0" applyNumberFormat="1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center" vertical="center"/>
    </xf>
    <xf numFmtId="175" fontId="7" fillId="0" borderId="10" xfId="52" applyNumberFormat="1" applyFont="1" applyFill="1" applyBorder="1" applyAlignment="1">
      <alignment horizontal="right" vertical="top"/>
      <protection/>
    </xf>
    <xf numFmtId="173" fontId="8" fillId="0" borderId="10" xfId="52" applyNumberFormat="1" applyFont="1" applyFill="1" applyBorder="1" applyAlignment="1">
      <alignment horizontal="right" vertical="top"/>
      <protection/>
    </xf>
    <xf numFmtId="0" fontId="5" fillId="0" borderId="10" xfId="0" applyFont="1" applyBorder="1" applyAlignment="1">
      <alignment horizontal="center" textRotation="90"/>
    </xf>
    <xf numFmtId="0" fontId="5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7" fillId="0" borderId="10" xfId="53" applyNumberFormat="1" applyFont="1" applyBorder="1" applyAlignment="1">
      <alignment vertical="top" wrapText="1"/>
      <protection/>
    </xf>
    <xf numFmtId="175" fontId="7" fillId="0" borderId="10" xfId="54" applyNumberFormat="1" applyFont="1" applyBorder="1" applyAlignment="1">
      <alignment horizontal="right" vertical="top"/>
      <protection/>
    </xf>
    <xf numFmtId="174" fontId="7" fillId="0" borderId="10" xfId="54" applyNumberFormat="1" applyFont="1" applyBorder="1" applyAlignment="1">
      <alignment horizontal="right" vertical="top"/>
      <protection/>
    </xf>
    <xf numFmtId="0" fontId="5" fillId="0" borderId="13" xfId="0" applyFont="1" applyBorder="1" applyAlignment="1">
      <alignment horizontal="center" textRotation="90"/>
    </xf>
    <xf numFmtId="0" fontId="7" fillId="0" borderId="10" xfId="54" applyNumberFormat="1" applyFont="1" applyBorder="1" applyAlignment="1">
      <alignment vertical="top" wrapText="1"/>
      <protection/>
    </xf>
    <xf numFmtId="0" fontId="0" fillId="0" borderId="10" xfId="0" applyFill="1" applyBorder="1" applyAlignment="1">
      <alignment vertical="center" wrapText="1"/>
    </xf>
    <xf numFmtId="175" fontId="7" fillId="0" borderId="10" xfId="52" applyNumberFormat="1" applyFont="1" applyBorder="1" applyAlignment="1">
      <alignment horizontal="right" vertical="top"/>
      <protection/>
    </xf>
    <xf numFmtId="174" fontId="7" fillId="0" borderId="10" xfId="52" applyNumberFormat="1" applyFont="1" applyBorder="1" applyAlignment="1">
      <alignment horizontal="right" vertical="top"/>
      <protection/>
    </xf>
    <xf numFmtId="0" fontId="7" fillId="0" borderId="10" xfId="52" applyNumberFormat="1" applyFont="1" applyBorder="1" applyAlignment="1">
      <alignment vertical="top" wrapText="1"/>
      <protection/>
    </xf>
    <xf numFmtId="0" fontId="8" fillId="34" borderId="10" xfId="55" applyNumberFormat="1" applyFont="1" applyFill="1" applyBorder="1" applyAlignment="1">
      <alignment vertical="top" wrapText="1"/>
      <protection/>
    </xf>
    <xf numFmtId="0" fontId="34" fillId="0" borderId="10" xfId="0" applyFont="1" applyFill="1" applyBorder="1" applyAlignment="1">
      <alignment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textRotation="90"/>
    </xf>
    <xf numFmtId="0" fontId="7" fillId="0" borderId="10" xfId="52" applyNumberFormat="1" applyFont="1" applyFill="1" applyBorder="1" applyAlignment="1">
      <alignment vertical="top" wrapText="1"/>
      <protection/>
    </xf>
    <xf numFmtId="172" fontId="7" fillId="0" borderId="10" xfId="52" applyNumberFormat="1" applyFont="1" applyFill="1" applyBorder="1" applyAlignment="1">
      <alignment horizontal="center" vertical="top"/>
      <protection/>
    </xf>
    <xf numFmtId="174" fontId="7" fillId="0" borderId="10" xfId="52" applyNumberFormat="1" applyFont="1" applyFill="1" applyBorder="1" applyAlignment="1">
      <alignment horizontal="center" vertical="top"/>
      <protection/>
    </xf>
    <xf numFmtId="0" fontId="7" fillId="0" borderId="11" xfId="52" applyNumberFormat="1" applyFont="1" applyFill="1" applyBorder="1" applyAlignment="1">
      <alignment vertical="top" wrapText="1"/>
      <protection/>
    </xf>
    <xf numFmtId="0" fontId="7" fillId="0" borderId="16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10" xfId="52" applyNumberFormat="1" applyFont="1" applyFill="1" applyBorder="1" applyAlignment="1">
      <alignment horizontal="center" vertical="top"/>
      <protection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8" fillId="34" borderId="10" xfId="52" applyNumberFormat="1" applyFont="1" applyFill="1" applyBorder="1" applyAlignment="1">
      <alignment horizontal="left" vertical="top" wrapText="1"/>
      <protection/>
    </xf>
    <xf numFmtId="0" fontId="0" fillId="0" borderId="12" xfId="0" applyBorder="1" applyAlignment="1">
      <alignment textRotation="90"/>
    </xf>
    <xf numFmtId="0" fontId="0" fillId="0" borderId="17" xfId="0" applyBorder="1" applyAlignment="1">
      <alignment textRotation="90"/>
    </xf>
    <xf numFmtId="175" fontId="7" fillId="0" borderId="10" xfId="53" applyNumberFormat="1" applyFont="1" applyBorder="1" applyAlignment="1">
      <alignment horizontal="right" vertical="top"/>
      <protection/>
    </xf>
    <xf numFmtId="174" fontId="7" fillId="0" borderId="10" xfId="53" applyNumberFormat="1" applyFont="1" applyBorder="1" applyAlignment="1">
      <alignment horizontal="right" vertical="top"/>
      <protection/>
    </xf>
    <xf numFmtId="0" fontId="8" fillId="0" borderId="10" xfId="53" applyNumberFormat="1" applyFont="1" applyFill="1" applyBorder="1" applyAlignment="1">
      <alignment vertical="top" wrapText="1"/>
      <protection/>
    </xf>
    <xf numFmtId="0" fontId="34" fillId="34" borderId="10" xfId="0" applyFont="1" applyFill="1" applyBorder="1" applyAlignment="1">
      <alignment horizontal="left"/>
    </xf>
    <xf numFmtId="172" fontId="7" fillId="0" borderId="10" xfId="53" applyNumberFormat="1" applyFont="1" applyBorder="1" applyAlignment="1">
      <alignment horizontal="center" vertical="top"/>
      <protection/>
    </xf>
    <xf numFmtId="174" fontId="7" fillId="0" borderId="10" xfId="53" applyNumberFormat="1" applyFont="1" applyBorder="1" applyAlignment="1">
      <alignment horizontal="center" vertical="top"/>
      <protection/>
    </xf>
    <xf numFmtId="173" fontId="8" fillId="0" borderId="10" xfId="52" applyNumberFormat="1" applyFont="1" applyFill="1" applyBorder="1" applyAlignment="1">
      <alignment horizontal="center" vertical="top"/>
      <protection/>
    </xf>
    <xf numFmtId="172" fontId="0" fillId="0" borderId="10" xfId="0" applyNumberFormat="1" applyBorder="1" applyAlignment="1">
      <alignment/>
    </xf>
    <xf numFmtId="172" fontId="7" fillId="0" borderId="10" xfId="52" applyNumberFormat="1" applyFont="1" applyBorder="1" applyAlignment="1">
      <alignment horizontal="center" vertical="top"/>
      <protection/>
    </xf>
    <xf numFmtId="174" fontId="7" fillId="0" borderId="10" xfId="52" applyNumberFormat="1" applyFont="1" applyBorder="1" applyAlignment="1">
      <alignment horizontal="center" vertical="top"/>
      <protection/>
    </xf>
    <xf numFmtId="173" fontId="7" fillId="0" borderId="10" xfId="52" applyNumberFormat="1" applyFont="1" applyBorder="1" applyAlignment="1">
      <alignment horizontal="center" vertical="top"/>
      <protection/>
    </xf>
    <xf numFmtId="172" fontId="7" fillId="0" borderId="10" xfId="52" applyNumberFormat="1" applyFont="1" applyFill="1" applyBorder="1" applyAlignment="1">
      <alignment horizontal="center" vertical="top"/>
      <protection/>
    </xf>
    <xf numFmtId="0" fontId="2" fillId="0" borderId="10" xfId="0" applyFont="1" applyBorder="1" applyAlignment="1">
      <alignment textRotation="90"/>
    </xf>
    <xf numFmtId="173" fontId="7" fillId="0" borderId="10" xfId="52" applyNumberFormat="1" applyFont="1" applyBorder="1" applyAlignment="1">
      <alignment horizontal="center" vertical="top"/>
      <protection/>
    </xf>
    <xf numFmtId="173" fontId="7" fillId="0" borderId="10" xfId="53" applyNumberFormat="1" applyFont="1" applyBorder="1" applyAlignment="1">
      <alignment horizontal="center" vertical="top"/>
      <protection/>
    </xf>
    <xf numFmtId="173" fontId="7" fillId="0" borderId="10" xfId="54" applyNumberFormat="1" applyFont="1" applyBorder="1" applyAlignment="1">
      <alignment horizontal="center" vertical="top"/>
      <protection/>
    </xf>
    <xf numFmtId="174" fontId="7" fillId="0" borderId="10" xfId="54" applyNumberFormat="1" applyFont="1" applyBorder="1" applyAlignment="1">
      <alignment horizontal="center" vertical="top"/>
      <protection/>
    </xf>
    <xf numFmtId="172" fontId="7" fillId="0" borderId="10" xfId="54" applyNumberFormat="1" applyFont="1" applyBorder="1" applyAlignment="1">
      <alignment horizontal="center" vertical="top"/>
      <protection/>
    </xf>
    <xf numFmtId="0" fontId="2" fillId="0" borderId="11" xfId="0" applyFont="1" applyBorder="1" applyAlignment="1">
      <alignment textRotation="90"/>
    </xf>
    <xf numFmtId="172" fontId="1" fillId="35" borderId="1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2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1" fillId="36" borderId="11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left"/>
    </xf>
    <xf numFmtId="0" fontId="1" fillId="36" borderId="16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34" borderId="11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horizontal="left" vertical="center" wrapText="1"/>
    </xf>
    <xf numFmtId="0" fontId="0" fillId="36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Обычный_Февраль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9">
      <selection activeCell="F27" sqref="F27"/>
    </sheetView>
  </sheetViews>
  <sheetFormatPr defaultColWidth="9.00390625" defaultRowHeight="12.75"/>
  <cols>
    <col min="1" max="1" width="4.00390625" style="0" customWidth="1"/>
    <col min="2" max="2" width="49.00390625" style="0" customWidth="1"/>
    <col min="3" max="3" width="7.625" style="0" customWidth="1"/>
    <col min="4" max="4" width="11.625" style="0" customWidth="1"/>
    <col min="5" max="5" width="8.875" style="0" hidden="1" customWidth="1"/>
    <col min="6" max="6" width="10.75390625" style="0" customWidth="1"/>
    <col min="7" max="7" width="9.625" style="0" hidden="1" customWidth="1"/>
  </cols>
  <sheetData>
    <row r="1" spans="1:6" ht="15.75" customHeight="1">
      <c r="A1" s="212" t="s">
        <v>45</v>
      </c>
      <c r="B1" s="213"/>
      <c r="C1" s="213"/>
      <c r="D1" s="213"/>
      <c r="E1" s="213"/>
      <c r="F1" s="214"/>
    </row>
    <row r="2" spans="1:6" ht="12.75">
      <c r="A2" s="212" t="s">
        <v>9</v>
      </c>
      <c r="B2" s="213"/>
      <c r="C2" s="213"/>
      <c r="D2" s="213"/>
      <c r="E2" s="213"/>
      <c r="F2" s="214"/>
    </row>
    <row r="3" spans="1:6" ht="15.75" customHeight="1">
      <c r="A3" s="225" t="s">
        <v>23</v>
      </c>
      <c r="B3" s="220" t="s">
        <v>5</v>
      </c>
      <c r="C3" s="222" t="s">
        <v>18</v>
      </c>
      <c r="D3" s="223"/>
      <c r="E3" s="224"/>
      <c r="F3" s="220" t="s">
        <v>19</v>
      </c>
    </row>
    <row r="4" spans="1:6" ht="40.5" customHeight="1">
      <c r="A4" s="226"/>
      <c r="B4" s="221"/>
      <c r="C4" s="2" t="s">
        <v>4</v>
      </c>
      <c r="D4" s="2" t="s">
        <v>20</v>
      </c>
      <c r="E4" s="2" t="s">
        <v>21</v>
      </c>
      <c r="F4" s="221"/>
    </row>
    <row r="5" spans="1:6" ht="10.5" customHeight="1" hidden="1">
      <c r="A5" s="18"/>
      <c r="B5" s="3"/>
      <c r="C5" s="1"/>
      <c r="D5" s="1"/>
      <c r="E5" s="1"/>
      <c r="F5" s="1">
        <v>4.78</v>
      </c>
    </row>
    <row r="6" spans="1:6" ht="13.5">
      <c r="A6" s="18" t="s">
        <v>0</v>
      </c>
      <c r="B6" s="3" t="s">
        <v>1</v>
      </c>
      <c r="C6" s="1"/>
      <c r="D6" s="1"/>
      <c r="E6" s="1"/>
      <c r="F6" s="1"/>
    </row>
    <row r="7" spans="1:6" ht="12.75">
      <c r="A7" s="207" t="s">
        <v>67</v>
      </c>
      <c r="B7" s="66" t="s">
        <v>65</v>
      </c>
      <c r="C7" s="1"/>
      <c r="D7" s="1"/>
      <c r="E7" s="8"/>
      <c r="F7" s="17"/>
    </row>
    <row r="8" spans="1:6" ht="12.75">
      <c r="A8" s="208"/>
      <c r="B8" s="143" t="s">
        <v>66</v>
      </c>
      <c r="C8" s="179">
        <v>6</v>
      </c>
      <c r="D8" s="180">
        <v>157.5</v>
      </c>
      <c r="E8" s="9">
        <v>157.5</v>
      </c>
      <c r="F8" s="17">
        <f>E8*F5</f>
        <v>752.85</v>
      </c>
    </row>
    <row r="9" spans="1:6" ht="12.75">
      <c r="A9" s="207" t="s">
        <v>225</v>
      </c>
      <c r="B9" s="172" t="s">
        <v>222</v>
      </c>
      <c r="C9" s="157"/>
      <c r="D9" s="181"/>
      <c r="E9" s="9"/>
      <c r="F9" s="17"/>
    </row>
    <row r="10" spans="1:6" ht="12.75">
      <c r="A10" s="209"/>
      <c r="B10" s="49" t="s">
        <v>66</v>
      </c>
      <c r="C10" s="107">
        <v>2</v>
      </c>
      <c r="D10" s="64">
        <v>30</v>
      </c>
      <c r="E10" s="210">
        <v>130</v>
      </c>
      <c r="F10" s="218">
        <f>E10*F5</f>
        <v>621.4</v>
      </c>
    </row>
    <row r="11" spans="1:6" ht="12.75">
      <c r="A11" s="208"/>
      <c r="B11" s="49" t="s">
        <v>223</v>
      </c>
      <c r="C11" s="107">
        <v>2</v>
      </c>
      <c r="D11" s="64">
        <v>100</v>
      </c>
      <c r="E11" s="211"/>
      <c r="F11" s="219"/>
    </row>
    <row r="12" spans="1:6" ht="12.75">
      <c r="A12" s="207" t="s">
        <v>291</v>
      </c>
      <c r="B12" s="50" t="s">
        <v>289</v>
      </c>
      <c r="C12" s="157"/>
      <c r="D12" s="181"/>
      <c r="E12" s="9"/>
      <c r="F12" s="17"/>
    </row>
    <row r="13" spans="1:6" ht="12.75">
      <c r="A13" s="208"/>
      <c r="B13" s="51" t="s">
        <v>290</v>
      </c>
      <c r="C13" s="121">
        <v>0.008</v>
      </c>
      <c r="D13" s="124">
        <v>64.7</v>
      </c>
      <c r="E13" s="9">
        <v>64.7</v>
      </c>
      <c r="F13" s="17">
        <f>E13*F5</f>
        <v>309.266</v>
      </c>
    </row>
    <row r="14" spans="1:6" ht="12.75">
      <c r="A14" s="142"/>
      <c r="B14" s="90" t="s">
        <v>43</v>
      </c>
      <c r="C14" s="109"/>
      <c r="D14" s="94"/>
      <c r="E14" s="91"/>
      <c r="F14" s="92">
        <f>SUM(F8:F13)</f>
        <v>1683.516</v>
      </c>
    </row>
    <row r="15" spans="1:6" ht="12.75">
      <c r="A15" s="142"/>
      <c r="B15" s="93" t="s">
        <v>44</v>
      </c>
      <c r="C15" s="110"/>
      <c r="D15" s="113"/>
      <c r="E15" s="88"/>
      <c r="F15" s="89"/>
    </row>
    <row r="16" spans="1:6" ht="15">
      <c r="A16" s="141"/>
      <c r="B16" s="47" t="s">
        <v>28</v>
      </c>
      <c r="C16" s="111"/>
      <c r="D16" s="84"/>
      <c r="E16" s="45"/>
      <c r="F16" s="44"/>
    </row>
    <row r="17" spans="1:6" ht="13.5">
      <c r="A17" s="141" t="s">
        <v>224</v>
      </c>
      <c r="B17" s="49" t="s">
        <v>64</v>
      </c>
      <c r="C17" s="107">
        <v>2</v>
      </c>
      <c r="D17" s="64">
        <v>25.2</v>
      </c>
      <c r="E17" s="45"/>
      <c r="F17" s="44">
        <v>25.2</v>
      </c>
    </row>
    <row r="18" spans="1:6" ht="13.5" customHeight="1">
      <c r="A18" s="141"/>
      <c r="B18" s="153"/>
      <c r="C18" s="111"/>
      <c r="D18" s="84"/>
      <c r="E18" s="45"/>
      <c r="F18" s="44"/>
    </row>
    <row r="19" spans="1:6" ht="12.75" hidden="1">
      <c r="A19" s="62"/>
      <c r="B19" s="49" t="s">
        <v>195</v>
      </c>
      <c r="C19" s="107" t="s">
        <v>196</v>
      </c>
      <c r="D19" s="64" t="s">
        <v>197</v>
      </c>
      <c r="E19" s="9" t="s">
        <v>198</v>
      </c>
      <c r="F19" s="140"/>
    </row>
    <row r="20" spans="1:6" ht="12.75" customHeight="1" hidden="1">
      <c r="A20" s="62"/>
      <c r="B20" s="86">
        <v>386.3</v>
      </c>
      <c r="C20" s="85">
        <v>10.06</v>
      </c>
      <c r="D20" s="87">
        <v>12</v>
      </c>
      <c r="E20" s="16">
        <f>B20*C20*D20</f>
        <v>46634.136000000006</v>
      </c>
      <c r="F20" s="140"/>
    </row>
    <row r="21" spans="1:6" ht="12.75" customHeight="1">
      <c r="A21" s="3" t="s">
        <v>2</v>
      </c>
      <c r="B21" s="222" t="s">
        <v>3</v>
      </c>
      <c r="C21" s="224"/>
      <c r="D21" s="1"/>
      <c r="E21" s="1"/>
      <c r="F21" s="22"/>
    </row>
    <row r="22" spans="1:7" ht="15" customHeight="1">
      <c r="A22" s="56"/>
      <c r="B22" s="201" t="s">
        <v>6</v>
      </c>
      <c r="C22" s="202"/>
      <c r="D22" s="202"/>
      <c r="E22" s="203"/>
      <c r="F22" s="22">
        <f>B20*G22</f>
        <v>13651.575453</v>
      </c>
      <c r="G22">
        <v>35.33931</v>
      </c>
    </row>
    <row r="23" spans="1:7" ht="12.75" customHeight="1">
      <c r="A23" s="5"/>
      <c r="B23" s="204" t="s">
        <v>29</v>
      </c>
      <c r="C23" s="205"/>
      <c r="D23" s="205"/>
      <c r="E23" s="206"/>
      <c r="F23" s="22">
        <f>E20*G23</f>
        <v>13990.240800000001</v>
      </c>
      <c r="G23" s="169">
        <v>0.3</v>
      </c>
    </row>
    <row r="24" spans="1:6" ht="12.75" customHeight="1">
      <c r="A24" s="19"/>
      <c r="B24" s="228" t="s">
        <v>30</v>
      </c>
      <c r="C24" s="229"/>
      <c r="D24" s="229"/>
      <c r="E24" s="230"/>
      <c r="F24" s="22">
        <v>699.96</v>
      </c>
    </row>
    <row r="25" spans="1:6" ht="12.75" customHeight="1">
      <c r="A25" s="20"/>
      <c r="B25" s="201" t="s">
        <v>31</v>
      </c>
      <c r="C25" s="202"/>
      <c r="D25" s="202"/>
      <c r="E25" s="203"/>
      <c r="F25" s="22">
        <v>510.48</v>
      </c>
    </row>
    <row r="26" spans="1:6" ht="12.75" customHeight="1">
      <c r="A26" s="20"/>
      <c r="B26" s="197" t="s">
        <v>32</v>
      </c>
      <c r="C26" s="198"/>
      <c r="D26" s="198"/>
      <c r="E26" s="227"/>
      <c r="F26" s="22"/>
    </row>
    <row r="27" spans="1:7" ht="12.75">
      <c r="A27" s="20"/>
      <c r="B27" s="197" t="s">
        <v>33</v>
      </c>
      <c r="C27" s="198"/>
      <c r="D27" s="198"/>
      <c r="E27" s="227"/>
      <c r="F27" s="22">
        <f>E20*G27</f>
        <v>5129.754960000001</v>
      </c>
      <c r="G27" s="169">
        <v>0.11</v>
      </c>
    </row>
    <row r="28" spans="1:7" ht="12.75">
      <c r="A28" s="20"/>
      <c r="B28" s="197" t="s">
        <v>40</v>
      </c>
      <c r="C28" s="198"/>
      <c r="D28" s="198"/>
      <c r="E28" s="78"/>
      <c r="F28" s="22">
        <f>E20*G28</f>
        <v>2424.975072</v>
      </c>
      <c r="G28" s="170">
        <v>0.052</v>
      </c>
    </row>
    <row r="29" spans="1:7" ht="12.75" customHeight="1">
      <c r="A29" s="20"/>
      <c r="B29" s="215" t="s">
        <v>312</v>
      </c>
      <c r="C29" s="216"/>
      <c r="D29" s="216"/>
      <c r="E29" s="217"/>
      <c r="F29" s="82">
        <v>1923</v>
      </c>
      <c r="G29" s="169">
        <v>0.03</v>
      </c>
    </row>
    <row r="30" spans="1:6" ht="12.75">
      <c r="A30" s="6"/>
      <c r="B30" s="74" t="s">
        <v>8</v>
      </c>
      <c r="C30" s="75"/>
      <c r="D30" s="75"/>
      <c r="E30" s="76"/>
      <c r="F30" s="59">
        <f>SUM(F14:F29)</f>
        <v>40038.702285</v>
      </c>
    </row>
    <row r="31" spans="1:6" ht="15.75" customHeight="1">
      <c r="A31" s="6"/>
      <c r="B31" s="199" t="s">
        <v>37</v>
      </c>
      <c r="C31" s="200"/>
      <c r="D31" s="200"/>
      <c r="E31" s="83"/>
      <c r="F31" s="24">
        <v>35432</v>
      </c>
    </row>
    <row r="32" spans="1:6" ht="13.5" customHeight="1">
      <c r="A32" s="6"/>
      <c r="B32" s="199" t="s">
        <v>42</v>
      </c>
      <c r="C32" s="200"/>
      <c r="D32" s="200"/>
      <c r="E32" s="77"/>
      <c r="F32" s="73">
        <f>F31-F30</f>
        <v>-4606.702284999999</v>
      </c>
    </row>
    <row r="33" spans="1:6" ht="13.5" customHeight="1">
      <c r="A33" s="212" t="s">
        <v>311</v>
      </c>
      <c r="B33" s="213"/>
      <c r="C33" s="213"/>
      <c r="D33" s="213"/>
      <c r="E33" s="214"/>
      <c r="F33" s="73">
        <v>22417</v>
      </c>
    </row>
    <row r="34" spans="1:6" ht="12.75">
      <c r="A34" s="196" t="s">
        <v>38</v>
      </c>
      <c r="B34" s="196"/>
      <c r="C34" s="196"/>
      <c r="D34" s="196"/>
      <c r="E34" s="196"/>
      <c r="F34" s="196"/>
    </row>
    <row r="35" spans="1:6" ht="12.75">
      <c r="A35" s="196" t="s">
        <v>39</v>
      </c>
      <c r="B35" s="196"/>
      <c r="C35" s="196"/>
      <c r="D35" s="196"/>
      <c r="E35" s="196"/>
      <c r="F35" s="196"/>
    </row>
  </sheetData>
  <sheetProtection/>
  <mergeCells count="25">
    <mergeCell ref="B21:C21"/>
    <mergeCell ref="A12:A13"/>
    <mergeCell ref="B24:E24"/>
    <mergeCell ref="A1:F1"/>
    <mergeCell ref="A2:F2"/>
    <mergeCell ref="F3:F4"/>
    <mergeCell ref="C3:E3"/>
    <mergeCell ref="A3:A4"/>
    <mergeCell ref="B3:B4"/>
    <mergeCell ref="A7:A8"/>
    <mergeCell ref="A9:A11"/>
    <mergeCell ref="E10:E11"/>
    <mergeCell ref="A33:E33"/>
    <mergeCell ref="B29:E29"/>
    <mergeCell ref="F10:F11"/>
    <mergeCell ref="B32:D32"/>
    <mergeCell ref="B25:E25"/>
    <mergeCell ref="B26:E26"/>
    <mergeCell ref="B27:E27"/>
    <mergeCell ref="A34:F34"/>
    <mergeCell ref="A35:F35"/>
    <mergeCell ref="B28:D28"/>
    <mergeCell ref="B31:D31"/>
    <mergeCell ref="B22:E22"/>
    <mergeCell ref="B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3.75390625" style="0" customWidth="1"/>
    <col min="2" max="2" width="51.625" style="0" customWidth="1"/>
    <col min="3" max="3" width="4.75390625" style="0" customWidth="1"/>
    <col min="4" max="4" width="8.125" style="0" customWidth="1"/>
    <col min="5" max="5" width="8.375" style="0" customWidth="1"/>
    <col min="6" max="6" width="8.75390625" style="0" customWidth="1"/>
    <col min="7" max="7" width="9.125" style="0" hidden="1" customWidth="1"/>
  </cols>
  <sheetData>
    <row r="1" spans="1:6" ht="12.75">
      <c r="A1" s="212" t="s">
        <v>45</v>
      </c>
      <c r="B1" s="213"/>
      <c r="C1" s="213"/>
      <c r="D1" s="213"/>
      <c r="E1" s="213"/>
      <c r="F1" s="214"/>
    </row>
    <row r="2" spans="1:6" ht="12.75">
      <c r="A2" s="212" t="s">
        <v>17</v>
      </c>
      <c r="B2" s="213"/>
      <c r="C2" s="213"/>
      <c r="D2" s="213"/>
      <c r="E2" s="213"/>
      <c r="F2" s="214"/>
    </row>
    <row r="3" spans="1:6" ht="12.75">
      <c r="A3" s="225" t="s">
        <v>23</v>
      </c>
      <c r="B3" s="220" t="s">
        <v>5</v>
      </c>
      <c r="C3" s="222" t="s">
        <v>18</v>
      </c>
      <c r="D3" s="223"/>
      <c r="E3" s="224"/>
      <c r="F3" s="220" t="s">
        <v>19</v>
      </c>
    </row>
    <row r="4" spans="1:6" ht="23.25" customHeight="1">
      <c r="A4" s="226"/>
      <c r="B4" s="221"/>
      <c r="C4" s="2" t="s">
        <v>4</v>
      </c>
      <c r="D4" s="2" t="s">
        <v>20</v>
      </c>
      <c r="E4" s="2" t="s">
        <v>21</v>
      </c>
      <c r="F4" s="221"/>
    </row>
    <row r="5" spans="1:6" ht="13.5" hidden="1">
      <c r="A5" s="18" t="s">
        <v>0</v>
      </c>
      <c r="B5" s="3" t="s">
        <v>1</v>
      </c>
      <c r="C5" s="1"/>
      <c r="D5" s="1"/>
      <c r="E5" s="1"/>
      <c r="F5" s="1">
        <v>2.9</v>
      </c>
    </row>
    <row r="6" spans="1:6" ht="13.5" customHeight="1">
      <c r="A6" s="299"/>
      <c r="B6" s="7"/>
      <c r="C6" s="8"/>
      <c r="D6" s="14"/>
      <c r="E6" s="15"/>
      <c r="F6" s="14"/>
    </row>
    <row r="7" spans="1:6" ht="12.75">
      <c r="A7" s="300"/>
      <c r="B7" s="1"/>
      <c r="C7" s="14"/>
      <c r="D7" s="14"/>
      <c r="E7" s="236"/>
      <c r="F7" s="297">
        <f>E7*F5</f>
        <v>0</v>
      </c>
    </row>
    <row r="8" spans="1:6" ht="12.75">
      <c r="A8" s="300"/>
      <c r="B8" s="1"/>
      <c r="C8" s="14"/>
      <c r="D8" s="14"/>
      <c r="E8" s="237"/>
      <c r="F8" s="298"/>
    </row>
    <row r="9" spans="1:6" ht="12.75">
      <c r="A9" s="3" t="s">
        <v>2</v>
      </c>
      <c r="B9" s="222" t="s">
        <v>3</v>
      </c>
      <c r="C9" s="224"/>
      <c r="D9" s="1"/>
      <c r="E9" s="1"/>
      <c r="F9" s="25"/>
    </row>
    <row r="10" spans="1:7" ht="15.75" customHeight="1">
      <c r="A10" s="4"/>
      <c r="B10" s="201" t="s">
        <v>6</v>
      </c>
      <c r="C10" s="202"/>
      <c r="D10" s="202"/>
      <c r="E10" s="203"/>
      <c r="F10" s="22">
        <v>97128</v>
      </c>
      <c r="G10">
        <v>27.20659</v>
      </c>
    </row>
    <row r="11" spans="1:6" ht="13.5" customHeight="1">
      <c r="A11" s="5"/>
      <c r="B11" s="204" t="s">
        <v>29</v>
      </c>
      <c r="C11" s="205"/>
      <c r="D11" s="205"/>
      <c r="E11" s="206"/>
      <c r="F11" s="22">
        <v>632138</v>
      </c>
    </row>
    <row r="12" spans="1:6" ht="12.75" customHeight="1">
      <c r="A12" s="19"/>
      <c r="B12" s="228" t="s">
        <v>30</v>
      </c>
      <c r="C12" s="229"/>
      <c r="D12" s="229"/>
      <c r="E12" s="230"/>
      <c r="F12" s="22">
        <v>485342</v>
      </c>
    </row>
    <row r="13" spans="1:6" ht="12.75" customHeight="1">
      <c r="A13" s="19"/>
      <c r="B13" s="201" t="s">
        <v>31</v>
      </c>
      <c r="C13" s="202"/>
      <c r="D13" s="202"/>
      <c r="E13" s="203"/>
      <c r="F13" s="22">
        <v>185279</v>
      </c>
    </row>
    <row r="14" spans="1:6" ht="12.75" customHeight="1">
      <c r="A14" s="20"/>
      <c r="B14" s="197" t="s">
        <v>32</v>
      </c>
      <c r="C14" s="198"/>
      <c r="D14" s="198"/>
      <c r="E14" s="227"/>
      <c r="F14" s="22">
        <v>142639</v>
      </c>
    </row>
    <row r="15" spans="1:6" ht="12.75" customHeight="1">
      <c r="A15" s="20"/>
      <c r="B15" s="197" t="s">
        <v>33</v>
      </c>
      <c r="C15" s="198"/>
      <c r="D15" s="198"/>
      <c r="E15" s="227"/>
      <c r="F15" s="22">
        <v>4993</v>
      </c>
    </row>
    <row r="16" spans="1:6" ht="12.75" customHeight="1">
      <c r="A16" s="20"/>
      <c r="B16" s="278" t="s">
        <v>7</v>
      </c>
      <c r="C16" s="279"/>
      <c r="D16" s="279"/>
      <c r="E16" s="280"/>
      <c r="F16" s="58">
        <v>69390</v>
      </c>
    </row>
    <row r="17" spans="1:6" ht="12.75">
      <c r="A17" s="6"/>
      <c r="B17" s="281" t="s">
        <v>8</v>
      </c>
      <c r="C17" s="282"/>
      <c r="D17" s="282"/>
      <c r="E17" s="283"/>
      <c r="F17" s="59">
        <v>1631836</v>
      </c>
    </row>
    <row r="18" spans="1:6" ht="15.75" customHeight="1">
      <c r="A18" s="6"/>
      <c r="B18" s="284" t="s">
        <v>25</v>
      </c>
      <c r="C18" s="285"/>
      <c r="D18" s="285"/>
      <c r="E18" s="286"/>
      <c r="F18" s="72">
        <v>692175</v>
      </c>
    </row>
    <row r="19" spans="1:6" ht="15.75" customHeight="1">
      <c r="A19" s="6"/>
      <c r="B19" s="287" t="s">
        <v>34</v>
      </c>
      <c r="C19" s="288"/>
      <c r="D19" s="288"/>
      <c r="E19" s="289"/>
      <c r="F19" s="73">
        <v>505429</v>
      </c>
    </row>
    <row r="20" spans="1:6" ht="12.75" customHeight="1">
      <c r="A20" s="1"/>
      <c r="B20" s="228" t="s">
        <v>35</v>
      </c>
      <c r="C20" s="229"/>
      <c r="D20" s="229"/>
      <c r="E20" s="230"/>
      <c r="F20" s="57">
        <v>575806</v>
      </c>
    </row>
    <row r="21" spans="1:6" ht="12.75">
      <c r="A21" s="1"/>
      <c r="B21" s="290" t="s">
        <v>36</v>
      </c>
      <c r="C21" s="291"/>
      <c r="D21" s="291"/>
      <c r="E21" s="292"/>
      <c r="F21" s="39">
        <v>1773410</v>
      </c>
    </row>
    <row r="22" spans="2:6" ht="12.75">
      <c r="B22" s="272" t="s">
        <v>24</v>
      </c>
      <c r="C22" s="273"/>
      <c r="D22" s="273"/>
      <c r="E22" s="274"/>
      <c r="F22" s="71">
        <v>141574</v>
      </c>
    </row>
    <row r="23" spans="2:6" ht="12.75">
      <c r="B23" s="275" t="s">
        <v>26</v>
      </c>
      <c r="C23" s="276"/>
      <c r="D23" s="276"/>
      <c r="E23" s="277"/>
      <c r="F23" s="1">
        <v>290386</v>
      </c>
    </row>
  </sheetData>
  <sheetProtection/>
  <mergeCells count="24">
    <mergeCell ref="A1:F1"/>
    <mergeCell ref="A2:F2"/>
    <mergeCell ref="A3:A4"/>
    <mergeCell ref="B3:B4"/>
    <mergeCell ref="C3:E3"/>
    <mergeCell ref="F3:F4"/>
    <mergeCell ref="A6:A8"/>
    <mergeCell ref="B14:E14"/>
    <mergeCell ref="B19:E19"/>
    <mergeCell ref="B21:E21"/>
    <mergeCell ref="B22:E22"/>
    <mergeCell ref="B23:E23"/>
    <mergeCell ref="B11:E11"/>
    <mergeCell ref="B12:E12"/>
    <mergeCell ref="E7:E8"/>
    <mergeCell ref="B13:E13"/>
    <mergeCell ref="F7:F8"/>
    <mergeCell ref="B15:E15"/>
    <mergeCell ref="B9:C9"/>
    <mergeCell ref="B10:E10"/>
    <mergeCell ref="B20:E20"/>
    <mergeCell ref="B16:E16"/>
    <mergeCell ref="B17:E17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9">
      <selection activeCell="F29" sqref="F29"/>
    </sheetView>
  </sheetViews>
  <sheetFormatPr defaultColWidth="9.00390625" defaultRowHeight="12.75"/>
  <cols>
    <col min="1" max="1" width="4.375" style="0" customWidth="1"/>
    <col min="2" max="2" width="53.875" style="0" customWidth="1"/>
    <col min="3" max="3" width="6.25390625" style="0" customWidth="1"/>
    <col min="4" max="4" width="10.75390625" style="0" customWidth="1"/>
    <col min="5" max="5" width="9.125" style="0" hidden="1" customWidth="1"/>
    <col min="6" max="6" width="10.875" style="0" customWidth="1"/>
    <col min="7" max="7" width="9.125" style="0" hidden="1" customWidth="1"/>
  </cols>
  <sheetData>
    <row r="1" spans="1:6" ht="12.75">
      <c r="A1" s="212" t="s">
        <v>45</v>
      </c>
      <c r="B1" s="213"/>
      <c r="C1" s="213"/>
      <c r="D1" s="213"/>
      <c r="E1" s="213"/>
      <c r="F1" s="214"/>
    </row>
    <row r="2" spans="1:6" ht="12.75">
      <c r="A2" s="212" t="s">
        <v>10</v>
      </c>
      <c r="B2" s="213"/>
      <c r="C2" s="213"/>
      <c r="D2" s="213"/>
      <c r="E2" s="213"/>
      <c r="F2" s="214"/>
    </row>
    <row r="3" spans="1:6" ht="12.75">
      <c r="A3" s="225" t="s">
        <v>23</v>
      </c>
      <c r="B3" s="220" t="s">
        <v>5</v>
      </c>
      <c r="C3" s="222" t="s">
        <v>18</v>
      </c>
      <c r="D3" s="223"/>
      <c r="E3" s="224"/>
      <c r="F3" s="220" t="s">
        <v>19</v>
      </c>
    </row>
    <row r="4" spans="1:6" ht="35.25" customHeight="1">
      <c r="A4" s="226"/>
      <c r="B4" s="221"/>
      <c r="C4" s="2" t="s">
        <v>4</v>
      </c>
      <c r="D4" s="2" t="s">
        <v>20</v>
      </c>
      <c r="E4" s="2" t="s">
        <v>21</v>
      </c>
      <c r="F4" s="221"/>
    </row>
    <row r="5" spans="1:6" ht="10.5" customHeight="1" hidden="1">
      <c r="A5" s="18"/>
      <c r="B5" s="3"/>
      <c r="C5" s="1"/>
      <c r="D5" s="1"/>
      <c r="E5" s="1"/>
      <c r="F5" s="1">
        <v>4.78</v>
      </c>
    </row>
    <row r="6" spans="1:6" ht="14.25" customHeight="1">
      <c r="A6" s="18" t="s">
        <v>0</v>
      </c>
      <c r="B6" s="3" t="s">
        <v>1</v>
      </c>
      <c r="C6" s="1"/>
      <c r="D6" s="1"/>
      <c r="E6" s="1"/>
      <c r="F6" s="1"/>
    </row>
    <row r="7" spans="1:6" ht="12.75">
      <c r="A7" s="231" t="s">
        <v>128</v>
      </c>
      <c r="B7" s="50" t="s">
        <v>130</v>
      </c>
      <c r="C7" s="149"/>
      <c r="D7" s="150"/>
      <c r="E7" s="11"/>
      <c r="F7" s="17"/>
    </row>
    <row r="8" spans="1:6" ht="12.75">
      <c r="A8" s="232"/>
      <c r="B8" s="151" t="s">
        <v>131</v>
      </c>
      <c r="C8" s="183">
        <v>0.7</v>
      </c>
      <c r="D8" s="184">
        <v>60.9</v>
      </c>
      <c r="E8" s="11">
        <v>60.9</v>
      </c>
      <c r="F8" s="17">
        <f>E8*F5</f>
        <v>291.10200000000003</v>
      </c>
    </row>
    <row r="9" spans="1:6" ht="12.75">
      <c r="A9" s="231" t="s">
        <v>225</v>
      </c>
      <c r="B9" s="172" t="s">
        <v>226</v>
      </c>
      <c r="C9" s="107"/>
      <c r="D9" s="185"/>
      <c r="E9" s="11"/>
      <c r="F9" s="17"/>
    </row>
    <row r="10" spans="1:6" ht="12.75">
      <c r="A10" s="232"/>
      <c r="B10" s="49" t="s">
        <v>227</v>
      </c>
      <c r="C10" s="107">
        <v>0.61</v>
      </c>
      <c r="D10" s="64">
        <v>915</v>
      </c>
      <c r="E10" s="11">
        <v>915</v>
      </c>
      <c r="F10" s="17">
        <f>E10*F5</f>
        <v>4373.7</v>
      </c>
    </row>
    <row r="11" spans="1:6" ht="15">
      <c r="A11" s="233">
        <v>10</v>
      </c>
      <c r="B11" s="47" t="s">
        <v>143</v>
      </c>
      <c r="C11" s="108"/>
      <c r="D11" s="65"/>
      <c r="E11" s="11"/>
      <c r="F11" s="17"/>
    </row>
    <row r="12" spans="1:6" ht="12.75">
      <c r="A12" s="234"/>
      <c r="B12" s="51" t="s">
        <v>194</v>
      </c>
      <c r="C12" s="121">
        <v>1</v>
      </c>
      <c r="D12" s="124">
        <v>240</v>
      </c>
      <c r="E12" s="11">
        <v>240</v>
      </c>
      <c r="F12" s="17">
        <f>E12*F5</f>
        <v>1147.2</v>
      </c>
    </row>
    <row r="13" spans="1:6" ht="15">
      <c r="A13" s="231" t="s">
        <v>291</v>
      </c>
      <c r="B13" s="178" t="s">
        <v>292</v>
      </c>
      <c r="C13" s="157"/>
      <c r="D13" s="181"/>
      <c r="E13" s="11"/>
      <c r="F13" s="17"/>
    </row>
    <row r="14" spans="1:6" ht="12.75">
      <c r="A14" s="235"/>
      <c r="B14" s="51" t="s">
        <v>104</v>
      </c>
      <c r="C14" s="121">
        <v>2</v>
      </c>
      <c r="D14" s="124">
        <v>80</v>
      </c>
      <c r="E14" s="236">
        <v>265.81</v>
      </c>
      <c r="F14" s="218">
        <f>E14*F5</f>
        <v>1270.5718000000002</v>
      </c>
    </row>
    <row r="15" spans="1:6" ht="12.75">
      <c r="A15" s="235"/>
      <c r="B15" s="51" t="s">
        <v>258</v>
      </c>
      <c r="C15" s="121">
        <v>3</v>
      </c>
      <c r="D15" s="124">
        <v>37.81</v>
      </c>
      <c r="E15" s="237"/>
      <c r="F15" s="239"/>
    </row>
    <row r="16" spans="1:6" ht="12.75">
      <c r="A16" s="232"/>
      <c r="B16" s="51" t="s">
        <v>106</v>
      </c>
      <c r="C16" s="121">
        <v>2</v>
      </c>
      <c r="D16" s="124">
        <v>148</v>
      </c>
      <c r="E16" s="238"/>
      <c r="F16" s="219"/>
    </row>
    <row r="17" spans="1:6" ht="12.75">
      <c r="A17" s="40"/>
      <c r="B17" s="90" t="s">
        <v>43</v>
      </c>
      <c r="C17" s="109"/>
      <c r="D17" s="112"/>
      <c r="E17" s="95"/>
      <c r="F17" s="96">
        <f>SUM(F8:F16)</f>
        <v>7082.5738</v>
      </c>
    </row>
    <row r="18" spans="1:6" ht="12.75">
      <c r="A18" s="40"/>
      <c r="B18" s="93" t="s">
        <v>44</v>
      </c>
      <c r="C18" s="107"/>
      <c r="D18" s="68"/>
      <c r="E18" s="11"/>
      <c r="F18" s="17"/>
    </row>
    <row r="19" spans="1:6" ht="12.75">
      <c r="A19" s="23"/>
      <c r="B19" s="54" t="s">
        <v>27</v>
      </c>
      <c r="C19" s="115"/>
      <c r="D19" s="114"/>
      <c r="E19" s="11"/>
      <c r="F19" s="17"/>
    </row>
    <row r="20" spans="1:6" ht="18.75">
      <c r="A20" s="40" t="s">
        <v>128</v>
      </c>
      <c r="B20" s="151" t="s">
        <v>64</v>
      </c>
      <c r="C20" s="149">
        <v>4</v>
      </c>
      <c r="D20" s="150">
        <v>50.4</v>
      </c>
      <c r="E20" s="11"/>
      <c r="F20" s="17">
        <v>50.4</v>
      </c>
    </row>
    <row r="21" spans="1:6" ht="13.5">
      <c r="A21" s="55" t="s">
        <v>224</v>
      </c>
      <c r="B21" s="49" t="s">
        <v>64</v>
      </c>
      <c r="C21" s="60">
        <v>2</v>
      </c>
      <c r="D21" s="61">
        <v>25.2</v>
      </c>
      <c r="E21" s="11"/>
      <c r="F21" s="17">
        <v>25.2</v>
      </c>
    </row>
    <row r="22" spans="1:6" ht="12.75" hidden="1">
      <c r="A22" s="55"/>
      <c r="B22" s="49" t="s">
        <v>195</v>
      </c>
      <c r="C22" s="107" t="s">
        <v>196</v>
      </c>
      <c r="D22" s="64" t="s">
        <v>197</v>
      </c>
      <c r="E22" s="9" t="s">
        <v>198</v>
      </c>
      <c r="F22" s="17"/>
    </row>
    <row r="23" spans="1:6" ht="12.75" hidden="1">
      <c r="A23" s="55"/>
      <c r="B23" s="86">
        <v>542.6</v>
      </c>
      <c r="C23" s="85">
        <v>10.06</v>
      </c>
      <c r="D23" s="87">
        <v>12</v>
      </c>
      <c r="E23" s="16">
        <f>B23*C23*D23</f>
        <v>65502.672000000006</v>
      </c>
      <c r="F23" s="17"/>
    </row>
    <row r="24" spans="1:6" ht="12.75" customHeight="1">
      <c r="A24" s="3" t="s">
        <v>2</v>
      </c>
      <c r="B24" s="222" t="s">
        <v>3</v>
      </c>
      <c r="C24" s="224"/>
      <c r="D24" s="52"/>
      <c r="E24" s="1"/>
      <c r="F24" s="22"/>
    </row>
    <row r="25" spans="1:7" ht="13.5" customHeight="1">
      <c r="A25" s="4"/>
      <c r="B25" s="201" t="s">
        <v>6</v>
      </c>
      <c r="C25" s="202"/>
      <c r="D25" s="202"/>
      <c r="E25" s="203"/>
      <c r="F25" s="22">
        <f>B23*G25</f>
        <v>19175.109605999998</v>
      </c>
      <c r="G25">
        <v>35.33931</v>
      </c>
    </row>
    <row r="26" spans="1:7" ht="12" customHeight="1">
      <c r="A26" s="5"/>
      <c r="B26" s="204" t="s">
        <v>29</v>
      </c>
      <c r="C26" s="205"/>
      <c r="D26" s="205"/>
      <c r="E26" s="206"/>
      <c r="F26" s="22">
        <f>E23*G26</f>
        <v>19650.801600000003</v>
      </c>
      <c r="G26" s="169">
        <v>0.3</v>
      </c>
    </row>
    <row r="27" spans="1:6" ht="14.25" customHeight="1">
      <c r="A27" s="19"/>
      <c r="B27" s="228" t="s">
        <v>30</v>
      </c>
      <c r="C27" s="229"/>
      <c r="D27" s="229"/>
      <c r="E27" s="230"/>
      <c r="F27" s="22">
        <v>1148.02</v>
      </c>
    </row>
    <row r="28" spans="1:6" ht="12.75">
      <c r="A28" s="20"/>
      <c r="B28" s="201" t="s">
        <v>31</v>
      </c>
      <c r="C28" s="202"/>
      <c r="D28" s="202"/>
      <c r="E28" s="203"/>
      <c r="F28" s="22">
        <v>715.92</v>
      </c>
    </row>
    <row r="29" spans="1:7" ht="12.75" customHeight="1">
      <c r="A29" s="20"/>
      <c r="B29" s="197" t="s">
        <v>33</v>
      </c>
      <c r="C29" s="198"/>
      <c r="D29" s="198"/>
      <c r="E29" s="227"/>
      <c r="F29" s="22">
        <f>E23*G29</f>
        <v>7205.293920000001</v>
      </c>
      <c r="G29" s="169">
        <v>0.11</v>
      </c>
    </row>
    <row r="30" spans="1:7" ht="12.75" customHeight="1">
      <c r="A30" s="20"/>
      <c r="B30" s="197" t="s">
        <v>40</v>
      </c>
      <c r="C30" s="198"/>
      <c r="D30" s="198"/>
      <c r="E30" s="78"/>
      <c r="F30" s="22">
        <f>E23*G30</f>
        <v>3406.1389440000003</v>
      </c>
      <c r="G30" s="170">
        <v>0.052</v>
      </c>
    </row>
    <row r="31" spans="1:7" ht="12.75">
      <c r="A31" s="20"/>
      <c r="B31" s="215" t="s">
        <v>312</v>
      </c>
      <c r="C31" s="216"/>
      <c r="D31" s="216"/>
      <c r="E31" s="217"/>
      <c r="F31" s="82">
        <f>E23*G31</f>
        <v>1965.0801600000002</v>
      </c>
      <c r="G31" s="169">
        <v>0.03</v>
      </c>
    </row>
    <row r="32" spans="1:7" ht="12.75">
      <c r="A32" s="6"/>
      <c r="B32" s="74" t="s">
        <v>8</v>
      </c>
      <c r="C32" s="75"/>
      <c r="D32" s="75"/>
      <c r="E32" s="76"/>
      <c r="F32" s="59">
        <f>SUM(F17:F31)</f>
        <v>60424.538029999996</v>
      </c>
      <c r="G32" s="169"/>
    </row>
    <row r="33" spans="1:6" ht="15" customHeight="1">
      <c r="A33" s="6"/>
      <c r="B33" s="199" t="s">
        <v>37</v>
      </c>
      <c r="C33" s="200"/>
      <c r="D33" s="200"/>
      <c r="E33" s="83"/>
      <c r="F33" s="24">
        <v>57103</v>
      </c>
    </row>
    <row r="34" spans="1:6" ht="15" customHeight="1">
      <c r="A34" s="6"/>
      <c r="B34" s="199" t="s">
        <v>42</v>
      </c>
      <c r="C34" s="200"/>
      <c r="D34" s="200"/>
      <c r="E34" s="77"/>
      <c r="F34" s="73">
        <f>F33-F32</f>
        <v>-3321.538029999996</v>
      </c>
    </row>
    <row r="35" spans="1:6" ht="15" customHeight="1">
      <c r="A35" s="212" t="s">
        <v>311</v>
      </c>
      <c r="B35" s="213"/>
      <c r="C35" s="213"/>
      <c r="D35" s="213"/>
      <c r="E35" s="214"/>
      <c r="F35" s="73">
        <v>14288</v>
      </c>
    </row>
    <row r="36" spans="1:6" ht="12.75">
      <c r="A36" s="196" t="s">
        <v>38</v>
      </c>
      <c r="B36" s="196"/>
      <c r="C36" s="196"/>
      <c r="D36" s="196"/>
      <c r="E36" s="196"/>
      <c r="F36" s="196"/>
    </row>
    <row r="37" spans="1:6" ht="12.75">
      <c r="A37" s="196" t="s">
        <v>39</v>
      </c>
      <c r="B37" s="196"/>
      <c r="C37" s="196"/>
      <c r="D37" s="196"/>
      <c r="E37" s="196"/>
      <c r="F37" s="196"/>
    </row>
  </sheetData>
  <sheetProtection/>
  <mergeCells count="25">
    <mergeCell ref="A7:A8"/>
    <mergeCell ref="A1:F1"/>
    <mergeCell ref="A2:F2"/>
    <mergeCell ref="A3:A4"/>
    <mergeCell ref="B3:B4"/>
    <mergeCell ref="C3:E3"/>
    <mergeCell ref="F3:F4"/>
    <mergeCell ref="A37:F37"/>
    <mergeCell ref="B28:E28"/>
    <mergeCell ref="B29:E29"/>
    <mergeCell ref="B24:C24"/>
    <mergeCell ref="B25:E25"/>
    <mergeCell ref="B26:E26"/>
    <mergeCell ref="B27:E27"/>
    <mergeCell ref="A35:E35"/>
    <mergeCell ref="B31:E31"/>
    <mergeCell ref="A9:A10"/>
    <mergeCell ref="B30:D30"/>
    <mergeCell ref="B33:D33"/>
    <mergeCell ref="B34:D34"/>
    <mergeCell ref="A36:F36"/>
    <mergeCell ref="A11:A12"/>
    <mergeCell ref="A13:A16"/>
    <mergeCell ref="E14:E16"/>
    <mergeCell ref="F14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84">
      <selection activeCell="F105" sqref="F105"/>
    </sheetView>
  </sheetViews>
  <sheetFormatPr defaultColWidth="9.00390625" defaultRowHeight="12.75"/>
  <cols>
    <col min="1" max="1" width="3.625" style="0" customWidth="1"/>
    <col min="2" max="2" width="51.875" style="0" customWidth="1"/>
    <col min="3" max="3" width="7.875" style="0" customWidth="1"/>
    <col min="4" max="4" width="11.75390625" style="0" customWidth="1"/>
    <col min="5" max="5" width="8.375" style="0" hidden="1" customWidth="1"/>
    <col min="6" max="6" width="11.75390625" style="0" customWidth="1"/>
    <col min="7" max="7" width="9.125" style="0" hidden="1" customWidth="1"/>
  </cols>
  <sheetData>
    <row r="1" spans="1:6" ht="12.75">
      <c r="A1" s="212" t="s">
        <v>45</v>
      </c>
      <c r="B1" s="213"/>
      <c r="C1" s="213"/>
      <c r="D1" s="213"/>
      <c r="E1" s="213"/>
      <c r="F1" s="214"/>
    </row>
    <row r="2" spans="1:6" ht="12.75">
      <c r="A2" s="212" t="s">
        <v>11</v>
      </c>
      <c r="B2" s="213"/>
      <c r="C2" s="213"/>
      <c r="D2" s="213"/>
      <c r="E2" s="213"/>
      <c r="F2" s="214"/>
    </row>
    <row r="3" spans="1:6" ht="12.75">
      <c r="A3" s="225" t="s">
        <v>23</v>
      </c>
      <c r="B3" s="220" t="s">
        <v>5</v>
      </c>
      <c r="C3" s="222" t="s">
        <v>18</v>
      </c>
      <c r="D3" s="223"/>
      <c r="E3" s="224"/>
      <c r="F3" s="220" t="s">
        <v>19</v>
      </c>
    </row>
    <row r="4" spans="1:6" ht="24.75" customHeight="1">
      <c r="A4" s="226"/>
      <c r="B4" s="221"/>
      <c r="C4" s="2" t="s">
        <v>4</v>
      </c>
      <c r="D4" s="2" t="s">
        <v>20</v>
      </c>
      <c r="E4" s="2" t="s">
        <v>21</v>
      </c>
      <c r="F4" s="221"/>
    </row>
    <row r="5" spans="1:6" ht="11.25" customHeight="1" hidden="1">
      <c r="A5" s="18"/>
      <c r="B5" s="3"/>
      <c r="C5" s="1"/>
      <c r="D5" s="1"/>
      <c r="E5" s="1"/>
      <c r="F5" s="1">
        <v>4.78</v>
      </c>
    </row>
    <row r="6" spans="1:6" ht="12" customHeight="1">
      <c r="A6" s="18" t="s">
        <v>0</v>
      </c>
      <c r="B6" s="3" t="s">
        <v>1</v>
      </c>
      <c r="C6" s="1"/>
      <c r="D6" s="1"/>
      <c r="E6" s="1"/>
      <c r="F6" s="1"/>
    </row>
    <row r="7" spans="1:6" ht="13.5" customHeight="1">
      <c r="A7" s="231" t="s">
        <v>67</v>
      </c>
      <c r="B7" s="47" t="s">
        <v>68</v>
      </c>
      <c r="C7" s="1"/>
      <c r="D7" s="1"/>
      <c r="E7" s="13"/>
      <c r="F7" s="17"/>
    </row>
    <row r="8" spans="1:6" ht="15" customHeight="1">
      <c r="A8" s="235"/>
      <c r="B8" s="143" t="s">
        <v>69</v>
      </c>
      <c r="C8" s="179">
        <v>1</v>
      </c>
      <c r="D8" s="180">
        <v>255</v>
      </c>
      <c r="E8" s="210">
        <v>960</v>
      </c>
      <c r="F8" s="218">
        <f>E8*F5</f>
        <v>4588.8</v>
      </c>
    </row>
    <row r="9" spans="1:6" ht="12.75" customHeight="1">
      <c r="A9" s="235"/>
      <c r="B9" s="143" t="s">
        <v>70</v>
      </c>
      <c r="C9" s="179">
        <v>5</v>
      </c>
      <c r="D9" s="180">
        <v>375</v>
      </c>
      <c r="E9" s="240"/>
      <c r="F9" s="239"/>
    </row>
    <row r="10" spans="1:6" ht="15" customHeight="1">
      <c r="A10" s="235"/>
      <c r="B10" s="143" t="s">
        <v>71</v>
      </c>
      <c r="C10" s="179">
        <v>1</v>
      </c>
      <c r="D10" s="180">
        <v>170</v>
      </c>
      <c r="E10" s="240"/>
      <c r="F10" s="239"/>
    </row>
    <row r="11" spans="1:6" ht="13.5" customHeight="1">
      <c r="A11" s="232"/>
      <c r="B11" s="143" t="s">
        <v>72</v>
      </c>
      <c r="C11" s="179">
        <v>2</v>
      </c>
      <c r="D11" s="180">
        <v>160</v>
      </c>
      <c r="E11" s="211"/>
      <c r="F11" s="219"/>
    </row>
    <row r="12" spans="1:6" ht="14.25" customHeight="1">
      <c r="A12" s="231" t="s">
        <v>97</v>
      </c>
      <c r="B12" s="47" t="s">
        <v>95</v>
      </c>
      <c r="C12" s="108"/>
      <c r="D12" s="65"/>
      <c r="E12" s="9"/>
      <c r="F12" s="17"/>
    </row>
    <row r="13" spans="1:6" ht="15" customHeight="1">
      <c r="A13" s="235"/>
      <c r="B13" s="151" t="s">
        <v>96</v>
      </c>
      <c r="C13" s="183">
        <v>2</v>
      </c>
      <c r="D13" s="184">
        <v>500</v>
      </c>
      <c r="E13" s="210">
        <v>1010</v>
      </c>
      <c r="F13" s="218">
        <f>E13*F5</f>
        <v>4827.8</v>
      </c>
    </row>
    <row r="14" spans="1:6" ht="13.5" customHeight="1">
      <c r="A14" s="232"/>
      <c r="B14" s="151" t="s">
        <v>69</v>
      </c>
      <c r="C14" s="183">
        <v>2</v>
      </c>
      <c r="D14" s="184">
        <v>510</v>
      </c>
      <c r="E14" s="211"/>
      <c r="F14" s="219"/>
    </row>
    <row r="15" spans="1:6" ht="12.75">
      <c r="A15" s="231" t="s">
        <v>128</v>
      </c>
      <c r="B15" s="50" t="s">
        <v>132</v>
      </c>
      <c r="C15" s="186"/>
      <c r="D15" s="181"/>
      <c r="E15" s="16"/>
      <c r="F15" s="140"/>
    </row>
    <row r="16" spans="1:6" ht="12.75">
      <c r="A16" s="235"/>
      <c r="B16" s="151" t="s">
        <v>104</v>
      </c>
      <c r="C16" s="183">
        <v>8</v>
      </c>
      <c r="D16" s="184">
        <v>320</v>
      </c>
      <c r="E16" s="210">
        <v>977.6</v>
      </c>
      <c r="F16" s="218">
        <f>E16*F5</f>
        <v>4672.928000000001</v>
      </c>
    </row>
    <row r="17" spans="1:6" ht="12.75">
      <c r="A17" s="235"/>
      <c r="B17" s="151" t="s">
        <v>64</v>
      </c>
      <c r="C17" s="183">
        <v>6</v>
      </c>
      <c r="D17" s="184">
        <v>75.6</v>
      </c>
      <c r="E17" s="240"/>
      <c r="F17" s="239"/>
    </row>
    <row r="18" spans="1:6" ht="12.75">
      <c r="A18" s="235"/>
      <c r="B18" s="151" t="s">
        <v>106</v>
      </c>
      <c r="C18" s="183">
        <v>8</v>
      </c>
      <c r="D18" s="184">
        <v>582</v>
      </c>
      <c r="E18" s="211"/>
      <c r="F18" s="219"/>
    </row>
    <row r="19" spans="1:6" ht="12.75">
      <c r="A19" s="235"/>
      <c r="B19" s="50" t="s">
        <v>85</v>
      </c>
      <c r="C19" s="186"/>
      <c r="D19" s="181"/>
      <c r="E19" s="16"/>
      <c r="F19" s="140"/>
    </row>
    <row r="20" spans="1:6" ht="12.75">
      <c r="A20" s="232"/>
      <c r="B20" s="151" t="s">
        <v>133</v>
      </c>
      <c r="C20" s="183">
        <v>1</v>
      </c>
      <c r="D20" s="184">
        <v>105</v>
      </c>
      <c r="E20" s="9">
        <v>105</v>
      </c>
      <c r="F20" s="17">
        <f>E20*F5</f>
        <v>501.90000000000003</v>
      </c>
    </row>
    <row r="21" spans="1:6" ht="15">
      <c r="A21" s="235" t="s">
        <v>146</v>
      </c>
      <c r="B21" s="47" t="s">
        <v>148</v>
      </c>
      <c r="C21" s="108"/>
      <c r="D21" s="65"/>
      <c r="E21" s="9"/>
      <c r="F21" s="17"/>
    </row>
    <row r="22" spans="1:6" ht="12.75">
      <c r="A22" s="235"/>
      <c r="B22" s="49" t="s">
        <v>149</v>
      </c>
      <c r="C22" s="107">
        <v>6</v>
      </c>
      <c r="D22" s="64">
        <v>556.8</v>
      </c>
      <c r="E22" s="210">
        <v>10276.52</v>
      </c>
      <c r="F22" s="218">
        <f>E22*F5</f>
        <v>49121.765600000006</v>
      </c>
    </row>
    <row r="23" spans="1:6" ht="12.75">
      <c r="A23" s="235"/>
      <c r="B23" s="49" t="s">
        <v>150</v>
      </c>
      <c r="C23" s="107">
        <v>3</v>
      </c>
      <c r="D23" s="64">
        <v>157.14</v>
      </c>
      <c r="E23" s="240"/>
      <c r="F23" s="239"/>
    </row>
    <row r="24" spans="1:6" ht="12.75">
      <c r="A24" s="235"/>
      <c r="B24" s="49" t="s">
        <v>151</v>
      </c>
      <c r="C24" s="107">
        <v>1</v>
      </c>
      <c r="D24" s="64">
        <v>180</v>
      </c>
      <c r="E24" s="240"/>
      <c r="F24" s="239"/>
    </row>
    <row r="25" spans="1:6" ht="12.75">
      <c r="A25" s="235"/>
      <c r="B25" s="49" t="s">
        <v>112</v>
      </c>
      <c r="C25" s="107">
        <v>1</v>
      </c>
      <c r="D25" s="64">
        <v>453.46</v>
      </c>
      <c r="E25" s="240"/>
      <c r="F25" s="239"/>
    </row>
    <row r="26" spans="1:6" ht="12.75">
      <c r="A26" s="235"/>
      <c r="B26" s="49" t="s">
        <v>152</v>
      </c>
      <c r="C26" s="107">
        <v>2</v>
      </c>
      <c r="D26" s="64">
        <v>370</v>
      </c>
      <c r="E26" s="240"/>
      <c r="F26" s="239"/>
    </row>
    <row r="27" spans="1:6" ht="12.75">
      <c r="A27" s="235"/>
      <c r="B27" s="49" t="s">
        <v>153</v>
      </c>
      <c r="C27" s="107">
        <v>3</v>
      </c>
      <c r="D27" s="64">
        <v>75.84</v>
      </c>
      <c r="E27" s="240"/>
      <c r="F27" s="239"/>
    </row>
    <row r="28" spans="1:6" ht="12.75">
      <c r="A28" s="235"/>
      <c r="B28" s="49" t="s">
        <v>154</v>
      </c>
      <c r="C28" s="107">
        <v>4</v>
      </c>
      <c r="D28" s="64">
        <v>131.76</v>
      </c>
      <c r="E28" s="240"/>
      <c r="F28" s="239"/>
    </row>
    <row r="29" spans="1:6" ht="12.75">
      <c r="A29" s="235"/>
      <c r="B29" s="49" t="s">
        <v>155</v>
      </c>
      <c r="C29" s="107">
        <v>1</v>
      </c>
      <c r="D29" s="64">
        <v>27.87</v>
      </c>
      <c r="E29" s="240"/>
      <c r="F29" s="239"/>
    </row>
    <row r="30" spans="1:6" ht="12.75">
      <c r="A30" s="235"/>
      <c r="B30" s="49" t="s">
        <v>156</v>
      </c>
      <c r="C30" s="107">
        <v>1</v>
      </c>
      <c r="D30" s="64">
        <v>32</v>
      </c>
      <c r="E30" s="240"/>
      <c r="F30" s="239"/>
    </row>
    <row r="31" spans="1:6" ht="12.75">
      <c r="A31" s="235"/>
      <c r="B31" s="49" t="s">
        <v>157</v>
      </c>
      <c r="C31" s="107">
        <v>4</v>
      </c>
      <c r="D31" s="64">
        <v>780</v>
      </c>
      <c r="E31" s="240"/>
      <c r="F31" s="239"/>
    </row>
    <row r="32" spans="1:6" ht="12.75">
      <c r="A32" s="235"/>
      <c r="B32" s="49" t="s">
        <v>158</v>
      </c>
      <c r="C32" s="107">
        <v>4</v>
      </c>
      <c r="D32" s="64">
        <v>440</v>
      </c>
      <c r="E32" s="240"/>
      <c r="F32" s="239"/>
    </row>
    <row r="33" spans="1:6" ht="12.75">
      <c r="A33" s="235"/>
      <c r="B33" s="49" t="s">
        <v>159</v>
      </c>
      <c r="C33" s="107">
        <v>3</v>
      </c>
      <c r="D33" s="64">
        <v>51.55</v>
      </c>
      <c r="E33" s="240"/>
      <c r="F33" s="239"/>
    </row>
    <row r="34" spans="1:6" ht="12.75">
      <c r="A34" s="235"/>
      <c r="B34" s="49" t="s">
        <v>160</v>
      </c>
      <c r="C34" s="107">
        <v>3</v>
      </c>
      <c r="D34" s="185">
        <v>1230</v>
      </c>
      <c r="E34" s="240"/>
      <c r="F34" s="239"/>
    </row>
    <row r="35" spans="1:6" ht="12.75">
      <c r="A35" s="235"/>
      <c r="B35" s="49" t="s">
        <v>161</v>
      </c>
      <c r="C35" s="107">
        <v>35</v>
      </c>
      <c r="D35" s="185">
        <v>3325</v>
      </c>
      <c r="E35" s="240"/>
      <c r="F35" s="239"/>
    </row>
    <row r="36" spans="1:6" ht="12.75">
      <c r="A36" s="235"/>
      <c r="B36" s="49" t="s">
        <v>162</v>
      </c>
      <c r="C36" s="107">
        <v>5</v>
      </c>
      <c r="D36" s="185">
        <v>1300</v>
      </c>
      <c r="E36" s="240"/>
      <c r="F36" s="239"/>
    </row>
    <row r="37" spans="1:6" ht="12.75">
      <c r="A37" s="235"/>
      <c r="B37" s="49" t="s">
        <v>163</v>
      </c>
      <c r="C37" s="107">
        <v>1</v>
      </c>
      <c r="D37" s="64">
        <v>780</v>
      </c>
      <c r="E37" s="240"/>
      <c r="F37" s="239"/>
    </row>
    <row r="38" spans="1:6" ht="12.75">
      <c r="A38" s="235"/>
      <c r="B38" s="49" t="s">
        <v>164</v>
      </c>
      <c r="C38" s="107">
        <v>2</v>
      </c>
      <c r="D38" s="64">
        <v>100</v>
      </c>
      <c r="E38" s="240"/>
      <c r="F38" s="239"/>
    </row>
    <row r="39" spans="1:6" ht="12.75">
      <c r="A39" s="235"/>
      <c r="B39" s="49" t="s">
        <v>72</v>
      </c>
      <c r="C39" s="107">
        <v>1</v>
      </c>
      <c r="D39" s="64">
        <v>130</v>
      </c>
      <c r="E39" s="240"/>
      <c r="F39" s="239"/>
    </row>
    <row r="40" spans="1:6" ht="12.75">
      <c r="A40" s="235"/>
      <c r="B40" s="49" t="s">
        <v>165</v>
      </c>
      <c r="C40" s="107">
        <v>1.5</v>
      </c>
      <c r="D40" s="64">
        <v>155.1</v>
      </c>
      <c r="E40" s="211"/>
      <c r="F40" s="219"/>
    </row>
    <row r="41" spans="1:6" ht="15" customHeight="1">
      <c r="A41" s="173" t="s">
        <v>219</v>
      </c>
      <c r="B41" s="48" t="s">
        <v>200</v>
      </c>
      <c r="C41" s="107"/>
      <c r="D41" s="64"/>
      <c r="E41" s="9"/>
      <c r="F41" s="17"/>
    </row>
    <row r="42" spans="1:6" ht="12.75">
      <c r="A42" s="174"/>
      <c r="B42" s="49" t="s">
        <v>164</v>
      </c>
      <c r="C42" s="107">
        <v>1</v>
      </c>
      <c r="D42" s="64">
        <v>50</v>
      </c>
      <c r="E42" s="210">
        <v>498.5</v>
      </c>
      <c r="F42" s="218">
        <f>E42*F5</f>
        <v>2382.83</v>
      </c>
    </row>
    <row r="43" spans="1:6" ht="12.75">
      <c r="A43" s="174"/>
      <c r="B43" s="49" t="s">
        <v>201</v>
      </c>
      <c r="C43" s="107">
        <v>2</v>
      </c>
      <c r="D43" s="64">
        <v>60</v>
      </c>
      <c r="E43" s="240"/>
      <c r="F43" s="239"/>
    </row>
    <row r="44" spans="1:6" ht="12.75">
      <c r="A44" s="174"/>
      <c r="B44" s="49" t="s">
        <v>202</v>
      </c>
      <c r="C44" s="107">
        <v>3</v>
      </c>
      <c r="D44" s="64">
        <v>90</v>
      </c>
      <c r="E44" s="240"/>
      <c r="F44" s="239"/>
    </row>
    <row r="45" spans="1:6" ht="12.75">
      <c r="A45" s="174"/>
      <c r="B45" s="49" t="s">
        <v>176</v>
      </c>
      <c r="C45" s="107">
        <v>5</v>
      </c>
      <c r="D45" s="64">
        <v>112</v>
      </c>
      <c r="E45" s="240"/>
      <c r="F45" s="239"/>
    </row>
    <row r="46" spans="1:6" ht="12.75">
      <c r="A46" s="174"/>
      <c r="B46" s="49" t="s">
        <v>203</v>
      </c>
      <c r="C46" s="107">
        <v>5</v>
      </c>
      <c r="D46" s="64">
        <v>88.5</v>
      </c>
      <c r="E46" s="240"/>
      <c r="F46" s="239"/>
    </row>
    <row r="47" spans="1:6" ht="12.75">
      <c r="A47" s="174"/>
      <c r="B47" s="49" t="s">
        <v>177</v>
      </c>
      <c r="C47" s="107">
        <v>5</v>
      </c>
      <c r="D47" s="64">
        <v>98</v>
      </c>
      <c r="E47" s="211"/>
      <c r="F47" s="219"/>
    </row>
    <row r="48" spans="1:6" ht="12.75">
      <c r="A48" s="174"/>
      <c r="B48" s="50" t="s">
        <v>220</v>
      </c>
      <c r="C48" s="108"/>
      <c r="D48" s="65"/>
      <c r="E48" s="9"/>
      <c r="F48" s="17"/>
    </row>
    <row r="49" spans="1:6" ht="12.75">
      <c r="A49" s="174"/>
      <c r="B49" s="49" t="s">
        <v>204</v>
      </c>
      <c r="C49" s="107">
        <v>5</v>
      </c>
      <c r="D49" s="64">
        <v>77.5</v>
      </c>
      <c r="E49" s="210">
        <v>14319.97</v>
      </c>
      <c r="F49" s="218">
        <f>E49*F5</f>
        <v>68449.4566</v>
      </c>
    </row>
    <row r="50" spans="1:6" ht="12.75">
      <c r="A50" s="174"/>
      <c r="B50" s="49" t="s">
        <v>205</v>
      </c>
      <c r="C50" s="107">
        <v>5</v>
      </c>
      <c r="D50" s="64">
        <v>37.5</v>
      </c>
      <c r="E50" s="240"/>
      <c r="F50" s="239"/>
    </row>
    <row r="51" spans="1:6" ht="12.75">
      <c r="A51" s="174"/>
      <c r="B51" s="49" t="s">
        <v>206</v>
      </c>
      <c r="C51" s="107">
        <v>5</v>
      </c>
      <c r="D51" s="64">
        <v>47.5</v>
      </c>
      <c r="E51" s="240"/>
      <c r="F51" s="239"/>
    </row>
    <row r="52" spans="1:6" ht="12.75">
      <c r="A52" s="174"/>
      <c r="B52" s="49" t="s">
        <v>207</v>
      </c>
      <c r="C52" s="107">
        <v>5</v>
      </c>
      <c r="D52" s="64">
        <v>40</v>
      </c>
      <c r="E52" s="240"/>
      <c r="F52" s="239"/>
    </row>
    <row r="53" spans="1:6" ht="12.75">
      <c r="A53" s="174"/>
      <c r="B53" s="49" t="s">
        <v>171</v>
      </c>
      <c r="C53" s="107">
        <v>5</v>
      </c>
      <c r="D53" s="64">
        <v>50.5</v>
      </c>
      <c r="E53" s="240"/>
      <c r="F53" s="239"/>
    </row>
    <row r="54" spans="1:6" ht="12.75">
      <c r="A54" s="174"/>
      <c r="B54" s="49" t="s">
        <v>153</v>
      </c>
      <c r="C54" s="107">
        <v>4</v>
      </c>
      <c r="D54" s="64">
        <v>101.12</v>
      </c>
      <c r="E54" s="240"/>
      <c r="F54" s="239"/>
    </row>
    <row r="55" spans="1:6" ht="12.75">
      <c r="A55" s="174"/>
      <c r="B55" s="49" t="s">
        <v>208</v>
      </c>
      <c r="C55" s="107">
        <v>5</v>
      </c>
      <c r="D55" s="185">
        <v>1297.85</v>
      </c>
      <c r="E55" s="240"/>
      <c r="F55" s="239"/>
    </row>
    <row r="56" spans="1:6" ht="12.75">
      <c r="A56" s="174"/>
      <c r="B56" s="49" t="s">
        <v>209</v>
      </c>
      <c r="C56" s="107">
        <v>5</v>
      </c>
      <c r="D56" s="185">
        <v>1478</v>
      </c>
      <c r="E56" s="240"/>
      <c r="F56" s="239"/>
    </row>
    <row r="57" spans="1:6" ht="12.75">
      <c r="A57" s="174"/>
      <c r="B57" s="49" t="s">
        <v>210</v>
      </c>
      <c r="C57" s="107">
        <v>1</v>
      </c>
      <c r="D57" s="64">
        <v>80</v>
      </c>
      <c r="E57" s="240"/>
      <c r="F57" s="239"/>
    </row>
    <row r="58" spans="1:6" ht="12.75">
      <c r="A58" s="174"/>
      <c r="B58" s="49" t="s">
        <v>211</v>
      </c>
      <c r="C58" s="107">
        <v>2</v>
      </c>
      <c r="D58" s="185">
        <v>10400</v>
      </c>
      <c r="E58" s="240"/>
      <c r="F58" s="239"/>
    </row>
    <row r="59" spans="1:6" ht="12.75">
      <c r="A59" s="174"/>
      <c r="B59" s="49" t="s">
        <v>212</v>
      </c>
      <c r="C59" s="107">
        <v>1</v>
      </c>
      <c r="D59" s="64">
        <v>120</v>
      </c>
      <c r="E59" s="240"/>
      <c r="F59" s="239"/>
    </row>
    <row r="60" spans="1:6" ht="12.75">
      <c r="A60" s="174"/>
      <c r="B60" s="49" t="s">
        <v>213</v>
      </c>
      <c r="C60" s="107">
        <v>1</v>
      </c>
      <c r="D60" s="64">
        <v>590</v>
      </c>
      <c r="E60" s="211"/>
      <c r="F60" s="219"/>
    </row>
    <row r="61" spans="1:6" ht="15">
      <c r="A61" s="174"/>
      <c r="B61" s="48" t="s">
        <v>214</v>
      </c>
      <c r="C61" s="107"/>
      <c r="D61" s="185"/>
      <c r="E61" s="9"/>
      <c r="F61" s="17"/>
    </row>
    <row r="62" spans="1:6" ht="12.75">
      <c r="A62" s="174"/>
      <c r="B62" s="49" t="s">
        <v>215</v>
      </c>
      <c r="C62" s="107">
        <v>0.5</v>
      </c>
      <c r="D62" s="64">
        <v>144</v>
      </c>
      <c r="E62" s="9">
        <v>144</v>
      </c>
      <c r="F62" s="17">
        <f>E62*F5</f>
        <v>688.32</v>
      </c>
    </row>
    <row r="63" spans="1:6" ht="15">
      <c r="A63" s="241" t="s">
        <v>225</v>
      </c>
      <c r="B63" s="47" t="s">
        <v>228</v>
      </c>
      <c r="C63" s="107"/>
      <c r="D63" s="64"/>
      <c r="E63" s="16"/>
      <c r="F63" s="140"/>
    </row>
    <row r="64" spans="1:6" ht="12.75">
      <c r="A64" s="241"/>
      <c r="B64" s="49" t="s">
        <v>229</v>
      </c>
      <c r="C64" s="107">
        <v>3.57</v>
      </c>
      <c r="D64" s="64">
        <v>521.93</v>
      </c>
      <c r="E64" s="210">
        <v>903.29</v>
      </c>
      <c r="F64" s="218">
        <f>E64*F5</f>
        <v>4317.7262</v>
      </c>
    </row>
    <row r="65" spans="1:6" ht="12.75">
      <c r="A65" s="241"/>
      <c r="B65" s="49" t="s">
        <v>230</v>
      </c>
      <c r="C65" s="107">
        <v>1.3</v>
      </c>
      <c r="D65" s="64">
        <v>221.36</v>
      </c>
      <c r="E65" s="240"/>
      <c r="F65" s="239"/>
    </row>
    <row r="66" spans="1:6" ht="12.75">
      <c r="A66" s="241"/>
      <c r="B66" s="49" t="s">
        <v>231</v>
      </c>
      <c r="C66" s="107">
        <v>8</v>
      </c>
      <c r="D66" s="64">
        <v>160</v>
      </c>
      <c r="E66" s="211"/>
      <c r="F66" s="219"/>
    </row>
    <row r="67" spans="1:6" ht="12.75">
      <c r="A67" s="241"/>
      <c r="B67" s="50" t="s">
        <v>232</v>
      </c>
      <c r="C67" s="108"/>
      <c r="D67" s="65"/>
      <c r="E67" s="16"/>
      <c r="F67" s="140"/>
    </row>
    <row r="68" spans="1:6" ht="12.75">
      <c r="A68" s="241"/>
      <c r="B68" s="49" t="s">
        <v>233</v>
      </c>
      <c r="C68" s="107">
        <v>2</v>
      </c>
      <c r="D68" s="64">
        <v>220</v>
      </c>
      <c r="E68" s="210">
        <v>717.51</v>
      </c>
      <c r="F68" s="218">
        <f>E68*F5</f>
        <v>3429.6978</v>
      </c>
    </row>
    <row r="69" spans="1:6" ht="12.75">
      <c r="A69" s="241"/>
      <c r="B69" s="49" t="s">
        <v>234</v>
      </c>
      <c r="C69" s="107">
        <v>1.18</v>
      </c>
      <c r="D69" s="64">
        <v>172.51</v>
      </c>
      <c r="E69" s="240"/>
      <c r="F69" s="239"/>
    </row>
    <row r="70" spans="1:6" ht="12.75">
      <c r="A70" s="241"/>
      <c r="B70" s="49" t="s">
        <v>235</v>
      </c>
      <c r="C70" s="107">
        <v>1</v>
      </c>
      <c r="D70" s="64">
        <v>145</v>
      </c>
      <c r="E70" s="240"/>
      <c r="F70" s="239"/>
    </row>
    <row r="71" spans="1:6" ht="12.75">
      <c r="A71" s="241"/>
      <c r="B71" s="49" t="s">
        <v>166</v>
      </c>
      <c r="C71" s="107">
        <v>1</v>
      </c>
      <c r="D71" s="64">
        <v>50</v>
      </c>
      <c r="E71" s="240"/>
      <c r="F71" s="239"/>
    </row>
    <row r="72" spans="1:6" ht="12.75">
      <c r="A72" s="241"/>
      <c r="B72" s="49" t="s">
        <v>236</v>
      </c>
      <c r="C72" s="107">
        <v>1</v>
      </c>
      <c r="D72" s="64">
        <v>130</v>
      </c>
      <c r="E72" s="211"/>
      <c r="F72" s="219"/>
    </row>
    <row r="73" spans="1:6" ht="15">
      <c r="A73" s="241"/>
      <c r="B73" s="48" t="s">
        <v>237</v>
      </c>
      <c r="C73" s="108"/>
      <c r="D73" s="65"/>
      <c r="E73" s="16"/>
      <c r="F73" s="140"/>
    </row>
    <row r="74" spans="1:6" ht="12.75">
      <c r="A74" s="241"/>
      <c r="B74" s="49" t="s">
        <v>227</v>
      </c>
      <c r="C74" s="107">
        <v>0.41</v>
      </c>
      <c r="D74" s="64">
        <v>615</v>
      </c>
      <c r="E74" s="210">
        <v>1803</v>
      </c>
      <c r="F74" s="218">
        <f>E74*F5</f>
        <v>8618.34</v>
      </c>
    </row>
    <row r="75" spans="1:6" ht="12.75">
      <c r="A75" s="241"/>
      <c r="B75" s="49" t="s">
        <v>238</v>
      </c>
      <c r="C75" s="107">
        <v>1</v>
      </c>
      <c r="D75" s="64">
        <v>320</v>
      </c>
      <c r="E75" s="240"/>
      <c r="F75" s="239"/>
    </row>
    <row r="76" spans="1:6" ht="12.75">
      <c r="A76" s="241"/>
      <c r="B76" s="49" t="s">
        <v>239</v>
      </c>
      <c r="C76" s="107">
        <v>0.4</v>
      </c>
      <c r="D76" s="64">
        <v>48</v>
      </c>
      <c r="E76" s="240"/>
      <c r="F76" s="239"/>
    </row>
    <row r="77" spans="1:6" ht="12.75">
      <c r="A77" s="241"/>
      <c r="B77" s="49" t="s">
        <v>240</v>
      </c>
      <c r="C77" s="107">
        <v>1</v>
      </c>
      <c r="D77" s="64">
        <v>590</v>
      </c>
      <c r="E77" s="240"/>
      <c r="F77" s="239"/>
    </row>
    <row r="78" spans="1:6" ht="12.75">
      <c r="A78" s="241"/>
      <c r="B78" s="49" t="s">
        <v>66</v>
      </c>
      <c r="C78" s="107">
        <v>2</v>
      </c>
      <c r="D78" s="64">
        <v>30</v>
      </c>
      <c r="E78" s="240"/>
      <c r="F78" s="239"/>
    </row>
    <row r="79" spans="1:6" ht="12.75">
      <c r="A79" s="241"/>
      <c r="B79" s="49" t="s">
        <v>223</v>
      </c>
      <c r="C79" s="107">
        <v>4</v>
      </c>
      <c r="D79" s="64">
        <v>200</v>
      </c>
      <c r="E79" s="211"/>
      <c r="F79" s="219"/>
    </row>
    <row r="80" spans="1:6" ht="15">
      <c r="A80" s="242" t="s">
        <v>261</v>
      </c>
      <c r="B80" s="47" t="s">
        <v>260</v>
      </c>
      <c r="C80" s="108"/>
      <c r="D80" s="65"/>
      <c r="E80" s="16"/>
      <c r="F80" s="140"/>
    </row>
    <row r="81" spans="1:6" ht="12.75">
      <c r="A81" s="243"/>
      <c r="B81" s="51" t="s">
        <v>258</v>
      </c>
      <c r="C81" s="121">
        <v>6</v>
      </c>
      <c r="D81" s="124">
        <v>77.61</v>
      </c>
      <c r="E81" s="210">
        <v>469.51</v>
      </c>
      <c r="F81" s="218">
        <f>E81*F5</f>
        <v>2244.2578</v>
      </c>
    </row>
    <row r="82" spans="1:6" ht="12.75">
      <c r="A82" s="243"/>
      <c r="B82" s="51" t="s">
        <v>259</v>
      </c>
      <c r="C82" s="121">
        <v>1</v>
      </c>
      <c r="D82" s="124">
        <v>100</v>
      </c>
      <c r="E82" s="240"/>
      <c r="F82" s="239"/>
    </row>
    <row r="83" spans="1:6" ht="12.75">
      <c r="A83" s="243"/>
      <c r="B83" s="51" t="s">
        <v>202</v>
      </c>
      <c r="C83" s="121">
        <v>7</v>
      </c>
      <c r="D83" s="124">
        <v>210</v>
      </c>
      <c r="E83" s="240"/>
      <c r="F83" s="239"/>
    </row>
    <row r="84" spans="1:6" ht="12.75">
      <c r="A84" s="243"/>
      <c r="B84" s="51" t="s">
        <v>239</v>
      </c>
      <c r="C84" s="121">
        <v>0.35</v>
      </c>
      <c r="D84" s="124">
        <v>42</v>
      </c>
      <c r="E84" s="240"/>
      <c r="F84" s="239"/>
    </row>
    <row r="85" spans="1:6" ht="12.75">
      <c r="A85" s="244"/>
      <c r="B85" s="51" t="s">
        <v>248</v>
      </c>
      <c r="C85" s="121">
        <v>100</v>
      </c>
      <c r="D85" s="124">
        <v>39.9</v>
      </c>
      <c r="E85" s="211"/>
      <c r="F85" s="219"/>
    </row>
    <row r="86" spans="1:6" ht="12.75">
      <c r="A86" s="187"/>
      <c r="B86" s="90" t="s">
        <v>43</v>
      </c>
      <c r="C86" s="116"/>
      <c r="D86" s="97"/>
      <c r="E86" s="98"/>
      <c r="F86" s="96">
        <f>SUM(F8:F85)</f>
        <v>153843.822</v>
      </c>
    </row>
    <row r="87" spans="1:6" ht="12.75">
      <c r="A87" s="187"/>
      <c r="B87" s="93" t="s">
        <v>44</v>
      </c>
      <c r="C87" s="117"/>
      <c r="D87" s="87"/>
      <c r="E87" s="16"/>
      <c r="F87" s="69"/>
    </row>
    <row r="88" spans="1:6" ht="15" customHeight="1">
      <c r="A88" s="242" t="s">
        <v>146</v>
      </c>
      <c r="B88" s="50" t="s">
        <v>63</v>
      </c>
      <c r="C88" s="108"/>
      <c r="D88" s="65"/>
      <c r="E88" s="9"/>
      <c r="F88" s="17"/>
    </row>
    <row r="89" spans="1:6" ht="12.75">
      <c r="A89" s="243"/>
      <c r="B89" s="49" t="s">
        <v>64</v>
      </c>
      <c r="C89" s="107">
        <v>10</v>
      </c>
      <c r="D89" s="64">
        <v>126</v>
      </c>
      <c r="E89" s="9"/>
      <c r="F89" s="17">
        <v>126</v>
      </c>
    </row>
    <row r="90" spans="1:6" ht="12.75">
      <c r="A90" s="244"/>
      <c r="B90" s="49" t="s">
        <v>166</v>
      </c>
      <c r="C90" s="107">
        <v>2</v>
      </c>
      <c r="D90" s="64">
        <v>260</v>
      </c>
      <c r="E90" s="9"/>
      <c r="F90" s="17">
        <v>260</v>
      </c>
    </row>
    <row r="91" spans="1:6" ht="14.25" customHeight="1">
      <c r="A91" s="187" t="s">
        <v>146</v>
      </c>
      <c r="B91" s="49" t="s">
        <v>147</v>
      </c>
      <c r="C91" s="107">
        <v>1</v>
      </c>
      <c r="D91" s="64">
        <v>455</v>
      </c>
      <c r="E91" s="9"/>
      <c r="F91" s="17">
        <v>455</v>
      </c>
    </row>
    <row r="92" spans="1:6" ht="12.75">
      <c r="A92" s="187" t="s">
        <v>224</v>
      </c>
      <c r="B92" s="49" t="s">
        <v>64</v>
      </c>
      <c r="C92" s="107">
        <v>2</v>
      </c>
      <c r="D92" s="64">
        <v>25.21</v>
      </c>
      <c r="E92" s="9"/>
      <c r="F92" s="17">
        <v>25.21</v>
      </c>
    </row>
    <row r="93" spans="1:6" ht="12.75" customHeight="1">
      <c r="A93" s="187" t="s">
        <v>291</v>
      </c>
      <c r="B93" s="51" t="s">
        <v>258</v>
      </c>
      <c r="C93" s="121">
        <v>3</v>
      </c>
      <c r="D93" s="124">
        <v>37.8</v>
      </c>
      <c r="E93" s="9"/>
      <c r="F93" s="17">
        <v>37.8</v>
      </c>
    </row>
    <row r="94" spans="1:6" ht="12" customHeight="1">
      <c r="A94" s="23"/>
      <c r="B94" s="48" t="s">
        <v>216</v>
      </c>
      <c r="C94" s="108"/>
      <c r="D94" s="65"/>
      <c r="E94" s="9"/>
      <c r="F94" s="17"/>
    </row>
    <row r="95" spans="1:6" ht="12.75">
      <c r="A95" s="23"/>
      <c r="B95" s="49" t="s">
        <v>217</v>
      </c>
      <c r="C95" s="107">
        <v>2</v>
      </c>
      <c r="D95" s="64">
        <v>460</v>
      </c>
      <c r="E95" s="9"/>
      <c r="F95" s="218">
        <v>520</v>
      </c>
    </row>
    <row r="96" spans="1:6" ht="12.75">
      <c r="A96" s="23"/>
      <c r="B96" s="49" t="s">
        <v>218</v>
      </c>
      <c r="C96" s="107">
        <v>2</v>
      </c>
      <c r="D96" s="64">
        <v>60</v>
      </c>
      <c r="E96" s="9"/>
      <c r="F96" s="219"/>
    </row>
    <row r="97" spans="1:6" ht="12.75" hidden="1">
      <c r="A97" s="23"/>
      <c r="B97" s="49" t="s">
        <v>195</v>
      </c>
      <c r="C97" s="107" t="s">
        <v>196</v>
      </c>
      <c r="D97" s="64" t="s">
        <v>197</v>
      </c>
      <c r="E97" s="9" t="s">
        <v>198</v>
      </c>
      <c r="F97" s="17"/>
    </row>
    <row r="98" spans="1:6" ht="13.5" customHeight="1" hidden="1">
      <c r="A98" s="67"/>
      <c r="B98" s="86">
        <v>1269</v>
      </c>
      <c r="C98" s="85">
        <v>10.06</v>
      </c>
      <c r="D98" s="87">
        <v>12</v>
      </c>
      <c r="E98" s="16">
        <f>B98*C98*D98</f>
        <v>153193.68000000002</v>
      </c>
      <c r="F98" s="70"/>
    </row>
    <row r="99" spans="1:6" ht="12.75">
      <c r="A99" s="3" t="s">
        <v>2</v>
      </c>
      <c r="B99" s="222" t="s">
        <v>3</v>
      </c>
      <c r="C99" s="224"/>
      <c r="D99" s="52"/>
      <c r="E99" s="1"/>
      <c r="F99" s="22"/>
    </row>
    <row r="100" spans="1:7" ht="14.25" customHeight="1">
      <c r="A100" s="4"/>
      <c r="B100" s="201" t="s">
        <v>6</v>
      </c>
      <c r="C100" s="202"/>
      <c r="D100" s="202"/>
      <c r="E100" s="203"/>
      <c r="F100" s="22">
        <f>B98*G100</f>
        <v>44845.584389999996</v>
      </c>
      <c r="G100">
        <v>35.33931</v>
      </c>
    </row>
    <row r="101" spans="1:7" ht="14.25" customHeight="1">
      <c r="A101" s="5"/>
      <c r="B101" s="204" t="s">
        <v>29</v>
      </c>
      <c r="C101" s="205"/>
      <c r="D101" s="205"/>
      <c r="E101" s="206"/>
      <c r="F101" s="22">
        <f>E98*G101</f>
        <v>45958.10400000001</v>
      </c>
      <c r="G101" s="169">
        <v>0.3</v>
      </c>
    </row>
    <row r="102" spans="1:6" ht="14.25" customHeight="1">
      <c r="A102" s="19"/>
      <c r="B102" s="228" t="s">
        <v>30</v>
      </c>
      <c r="C102" s="229"/>
      <c r="D102" s="229"/>
      <c r="E102" s="230"/>
      <c r="F102" s="22">
        <v>2940.25</v>
      </c>
    </row>
    <row r="103" spans="1:6" ht="15" customHeight="1">
      <c r="A103" s="20"/>
      <c r="B103" s="201" t="s">
        <v>31</v>
      </c>
      <c r="C103" s="202"/>
      <c r="D103" s="202"/>
      <c r="E103" s="203"/>
      <c r="F103" s="22">
        <v>1675.92</v>
      </c>
    </row>
    <row r="104" spans="1:6" ht="14.25" customHeight="1">
      <c r="A104" s="20"/>
      <c r="B104" s="197" t="s">
        <v>32</v>
      </c>
      <c r="C104" s="198"/>
      <c r="D104" s="198"/>
      <c r="E104" s="227"/>
      <c r="F104" s="22"/>
    </row>
    <row r="105" spans="1:7" ht="13.5" customHeight="1">
      <c r="A105" s="20"/>
      <c r="B105" s="197" t="s">
        <v>33</v>
      </c>
      <c r="C105" s="198"/>
      <c r="D105" s="198"/>
      <c r="E105" s="227"/>
      <c r="F105" s="22">
        <f>E98*G105</f>
        <v>16851.3048</v>
      </c>
      <c r="G105" s="169">
        <v>0.11</v>
      </c>
    </row>
    <row r="106" spans="1:7" ht="15.75" customHeight="1">
      <c r="A106" s="20"/>
      <c r="B106" s="197" t="s">
        <v>40</v>
      </c>
      <c r="C106" s="198"/>
      <c r="D106" s="198"/>
      <c r="E106" s="78"/>
      <c r="F106" s="22">
        <f>E98*G106</f>
        <v>7966.071360000001</v>
      </c>
      <c r="G106" s="170">
        <v>0.052</v>
      </c>
    </row>
    <row r="107" spans="1:7" ht="14.25" customHeight="1">
      <c r="A107" s="20"/>
      <c r="B107" s="215" t="s">
        <v>312</v>
      </c>
      <c r="C107" s="216"/>
      <c r="D107" s="216"/>
      <c r="E107" s="217"/>
      <c r="F107" s="82">
        <v>12490</v>
      </c>
      <c r="G107" s="169">
        <v>0.03</v>
      </c>
    </row>
    <row r="108" spans="1:6" ht="14.25" customHeight="1">
      <c r="A108" s="6"/>
      <c r="B108" s="74" t="s">
        <v>8</v>
      </c>
      <c r="C108" s="75"/>
      <c r="D108" s="75"/>
      <c r="E108" s="76"/>
      <c r="F108" s="59">
        <f>SUM(F86:F107)</f>
        <v>287995.06655</v>
      </c>
    </row>
    <row r="109" spans="1:6" ht="16.5" customHeight="1">
      <c r="A109" s="6"/>
      <c r="B109" s="199" t="s">
        <v>37</v>
      </c>
      <c r="C109" s="200"/>
      <c r="D109" s="200"/>
      <c r="E109" s="83"/>
      <c r="F109" s="73">
        <v>150870</v>
      </c>
    </row>
    <row r="110" spans="1:6" ht="16.5" customHeight="1">
      <c r="A110" s="6"/>
      <c r="B110" s="199" t="s">
        <v>42</v>
      </c>
      <c r="C110" s="200"/>
      <c r="D110" s="200"/>
      <c r="E110" s="77"/>
      <c r="F110" s="73">
        <f>F109-F108</f>
        <v>-137125.06655</v>
      </c>
    </row>
    <row r="111" spans="1:6" ht="16.5" customHeight="1">
      <c r="A111" s="212" t="s">
        <v>311</v>
      </c>
      <c r="B111" s="213"/>
      <c r="C111" s="213"/>
      <c r="D111" s="213"/>
      <c r="E111" s="214"/>
      <c r="F111" s="73">
        <v>36688</v>
      </c>
    </row>
    <row r="112" spans="1:6" ht="12.75">
      <c r="A112" s="196" t="s">
        <v>38</v>
      </c>
      <c r="B112" s="196"/>
      <c r="C112" s="196"/>
      <c r="D112" s="196"/>
      <c r="E112" s="196"/>
      <c r="F112" s="196"/>
    </row>
    <row r="113" spans="1:6" ht="12.75">
      <c r="A113" s="196" t="s">
        <v>39</v>
      </c>
      <c r="B113" s="196"/>
      <c r="C113" s="196"/>
      <c r="D113" s="196"/>
      <c r="E113" s="196"/>
      <c r="F113" s="196"/>
    </row>
  </sheetData>
  <sheetProtection/>
  <mergeCells count="48">
    <mergeCell ref="A15:A20"/>
    <mergeCell ref="E16:E18"/>
    <mergeCell ref="F16:F18"/>
    <mergeCell ref="A1:F1"/>
    <mergeCell ref="A2:F2"/>
    <mergeCell ref="A3:A4"/>
    <mergeCell ref="B3:B4"/>
    <mergeCell ref="C3:E3"/>
    <mergeCell ref="A7:A11"/>
    <mergeCell ref="A12:A14"/>
    <mergeCell ref="F3:F4"/>
    <mergeCell ref="B100:E100"/>
    <mergeCell ref="B99:C99"/>
    <mergeCell ref="E8:E11"/>
    <mergeCell ref="F8:F11"/>
    <mergeCell ref="E13:E14"/>
    <mergeCell ref="F22:F40"/>
    <mergeCell ref="F13:F14"/>
    <mergeCell ref="E81:E85"/>
    <mergeCell ref="F81:F85"/>
    <mergeCell ref="A21:A40"/>
    <mergeCell ref="A88:A90"/>
    <mergeCell ref="B105:E105"/>
    <mergeCell ref="B101:E101"/>
    <mergeCell ref="B102:E102"/>
    <mergeCell ref="B103:E103"/>
    <mergeCell ref="E22:E40"/>
    <mergeCell ref="B104:E104"/>
    <mergeCell ref="E42:E47"/>
    <mergeCell ref="A80:A85"/>
    <mergeCell ref="F68:F72"/>
    <mergeCell ref="E74:E79"/>
    <mergeCell ref="F74:F79"/>
    <mergeCell ref="A112:F112"/>
    <mergeCell ref="A113:F113"/>
    <mergeCell ref="B106:D106"/>
    <mergeCell ref="B109:D109"/>
    <mergeCell ref="B110:D110"/>
    <mergeCell ref="F49:F60"/>
    <mergeCell ref="A111:E111"/>
    <mergeCell ref="B107:E107"/>
    <mergeCell ref="F95:F96"/>
    <mergeCell ref="F42:F47"/>
    <mergeCell ref="E49:E60"/>
    <mergeCell ref="A63:A79"/>
    <mergeCell ref="E64:E66"/>
    <mergeCell ref="F64:F66"/>
    <mergeCell ref="E68:E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01">
      <selection activeCell="A131" sqref="A131:F131"/>
    </sheetView>
  </sheetViews>
  <sheetFormatPr defaultColWidth="9.00390625" defaultRowHeight="12.75"/>
  <cols>
    <col min="1" max="1" width="3.00390625" style="0" customWidth="1"/>
    <col min="2" max="2" width="47.75390625" style="0" customWidth="1"/>
    <col min="3" max="3" width="8.125" style="0" customWidth="1"/>
    <col min="4" max="4" width="12.625" style="0" customWidth="1"/>
    <col min="5" max="5" width="7.25390625" style="0" hidden="1" customWidth="1"/>
    <col min="6" max="6" width="13.25390625" style="0" customWidth="1"/>
    <col min="7" max="7" width="9.125" style="0" hidden="1" customWidth="1"/>
  </cols>
  <sheetData>
    <row r="1" spans="1:6" ht="12.75">
      <c r="A1" s="212" t="s">
        <v>45</v>
      </c>
      <c r="B1" s="213"/>
      <c r="C1" s="213"/>
      <c r="D1" s="213"/>
      <c r="E1" s="213"/>
      <c r="F1" s="214"/>
    </row>
    <row r="2" spans="1:6" ht="12.75">
      <c r="A2" s="256" t="s">
        <v>12</v>
      </c>
      <c r="B2" s="257"/>
      <c r="C2" s="257"/>
      <c r="D2" s="257"/>
      <c r="E2" s="257"/>
      <c r="F2" s="258"/>
    </row>
    <row r="3" spans="1:6" ht="12.75">
      <c r="A3" s="259" t="s">
        <v>23</v>
      </c>
      <c r="B3" s="261" t="s">
        <v>5</v>
      </c>
      <c r="C3" s="251" t="s">
        <v>18</v>
      </c>
      <c r="D3" s="263"/>
      <c r="E3" s="252"/>
      <c r="F3" s="261" t="s">
        <v>19</v>
      </c>
    </row>
    <row r="4" spans="1:6" ht="32.25" customHeight="1">
      <c r="A4" s="260"/>
      <c r="B4" s="262"/>
      <c r="C4" s="26" t="s">
        <v>4</v>
      </c>
      <c r="D4" s="26" t="s">
        <v>20</v>
      </c>
      <c r="E4" s="26" t="s">
        <v>21</v>
      </c>
      <c r="F4" s="262"/>
    </row>
    <row r="5" spans="1:6" ht="0.75" customHeight="1">
      <c r="A5" s="27"/>
      <c r="B5" s="28"/>
      <c r="C5" s="29"/>
      <c r="D5" s="29"/>
      <c r="E5" s="29"/>
      <c r="F5" s="29">
        <v>4.78</v>
      </c>
    </row>
    <row r="6" spans="1:6" ht="12" customHeight="1">
      <c r="A6" s="27" t="s">
        <v>0</v>
      </c>
      <c r="B6" s="28" t="s">
        <v>1</v>
      </c>
      <c r="C6" s="29"/>
      <c r="D6" s="29"/>
      <c r="E6" s="43"/>
      <c r="F6" s="29"/>
    </row>
    <row r="7" spans="1:6" ht="12" customHeight="1">
      <c r="A7" s="264" t="s">
        <v>52</v>
      </c>
      <c r="B7" s="50" t="s">
        <v>46</v>
      </c>
      <c r="C7" s="135"/>
      <c r="D7" s="136"/>
      <c r="E7" s="31"/>
      <c r="F7" s="32"/>
    </row>
    <row r="8" spans="1:6" ht="12.75" customHeight="1">
      <c r="A8" s="265"/>
      <c r="B8" s="49" t="s">
        <v>47</v>
      </c>
      <c r="C8" s="107">
        <v>1</v>
      </c>
      <c r="D8" s="64">
        <v>200</v>
      </c>
      <c r="E8" s="245">
        <v>1020</v>
      </c>
      <c r="F8" s="248">
        <f>E8*F5</f>
        <v>4875.6</v>
      </c>
    </row>
    <row r="9" spans="1:6" ht="13.5" customHeight="1">
      <c r="A9" s="265"/>
      <c r="B9" s="49" t="s">
        <v>48</v>
      </c>
      <c r="C9" s="107">
        <v>1</v>
      </c>
      <c r="D9" s="64">
        <v>510</v>
      </c>
      <c r="E9" s="246"/>
      <c r="F9" s="249"/>
    </row>
    <row r="10" spans="1:6" ht="12.75">
      <c r="A10" s="265"/>
      <c r="B10" s="49" t="s">
        <v>49</v>
      </c>
      <c r="C10" s="107">
        <v>1</v>
      </c>
      <c r="D10" s="64">
        <v>130</v>
      </c>
      <c r="E10" s="246"/>
      <c r="F10" s="249"/>
    </row>
    <row r="11" spans="1:6" ht="13.5" customHeight="1">
      <c r="A11" s="265"/>
      <c r="B11" s="49" t="s">
        <v>50</v>
      </c>
      <c r="C11" s="107">
        <v>2</v>
      </c>
      <c r="D11" s="64">
        <v>120</v>
      </c>
      <c r="E11" s="246"/>
      <c r="F11" s="249"/>
    </row>
    <row r="12" spans="1:6" ht="12.75">
      <c r="A12" s="266"/>
      <c r="B12" s="49" t="s">
        <v>51</v>
      </c>
      <c r="C12" s="107">
        <v>1</v>
      </c>
      <c r="D12" s="64">
        <v>60</v>
      </c>
      <c r="E12" s="247"/>
      <c r="F12" s="250"/>
    </row>
    <row r="13" spans="1:6" ht="12.75">
      <c r="A13" s="264" t="s">
        <v>67</v>
      </c>
      <c r="B13" s="50" t="s">
        <v>73</v>
      </c>
      <c r="C13" s="186"/>
      <c r="D13" s="181"/>
      <c r="E13" s="138"/>
      <c r="F13" s="139"/>
    </row>
    <row r="14" spans="1:6" ht="12.75">
      <c r="A14" s="265"/>
      <c r="B14" s="143" t="s">
        <v>74</v>
      </c>
      <c r="C14" s="179">
        <v>1</v>
      </c>
      <c r="D14" s="180">
        <v>165</v>
      </c>
      <c r="E14" s="245">
        <v>1287.6</v>
      </c>
      <c r="F14" s="248">
        <f>E14*F5</f>
        <v>6154.728</v>
      </c>
    </row>
    <row r="15" spans="1:6" ht="12.75">
      <c r="A15" s="265"/>
      <c r="B15" s="143" t="s">
        <v>75</v>
      </c>
      <c r="C15" s="179">
        <v>2</v>
      </c>
      <c r="D15" s="180">
        <v>38.16</v>
      </c>
      <c r="E15" s="246"/>
      <c r="F15" s="249"/>
    </row>
    <row r="16" spans="1:6" ht="12.75">
      <c r="A16" s="265"/>
      <c r="B16" s="143" t="s">
        <v>76</v>
      </c>
      <c r="C16" s="179">
        <v>6</v>
      </c>
      <c r="D16" s="180">
        <v>270</v>
      </c>
      <c r="E16" s="246"/>
      <c r="F16" s="249"/>
    </row>
    <row r="17" spans="1:6" ht="12.75">
      <c r="A17" s="265"/>
      <c r="B17" s="143" t="s">
        <v>77</v>
      </c>
      <c r="C17" s="179">
        <v>1</v>
      </c>
      <c r="D17" s="180">
        <v>99.58</v>
      </c>
      <c r="E17" s="246"/>
      <c r="F17" s="249"/>
    </row>
    <row r="18" spans="1:6" ht="12.75">
      <c r="A18" s="265"/>
      <c r="B18" s="143" t="s">
        <v>78</v>
      </c>
      <c r="C18" s="179">
        <v>1</v>
      </c>
      <c r="D18" s="180">
        <v>79.5</v>
      </c>
      <c r="E18" s="246"/>
      <c r="F18" s="249"/>
    </row>
    <row r="19" spans="1:6" ht="12.75" customHeight="1">
      <c r="A19" s="265"/>
      <c r="B19" s="143" t="s">
        <v>79</v>
      </c>
      <c r="C19" s="179">
        <v>1</v>
      </c>
      <c r="D19" s="180">
        <v>105</v>
      </c>
      <c r="E19" s="246"/>
      <c r="F19" s="249"/>
    </row>
    <row r="20" spans="1:6" ht="12.75">
      <c r="A20" s="265"/>
      <c r="B20" s="143" t="s">
        <v>80</v>
      </c>
      <c r="C20" s="179">
        <v>2</v>
      </c>
      <c r="D20" s="180">
        <v>211.4</v>
      </c>
      <c r="E20" s="246"/>
      <c r="F20" s="249"/>
    </row>
    <row r="21" spans="1:6" ht="12.75">
      <c r="A21" s="266"/>
      <c r="B21" s="143" t="s">
        <v>81</v>
      </c>
      <c r="C21" s="179">
        <v>1</v>
      </c>
      <c r="D21" s="180">
        <v>319</v>
      </c>
      <c r="E21" s="247"/>
      <c r="F21" s="250"/>
    </row>
    <row r="22" spans="1:6" ht="15">
      <c r="A22" s="253"/>
      <c r="B22" s="47" t="s">
        <v>221</v>
      </c>
      <c r="C22" s="108"/>
      <c r="D22" s="65"/>
      <c r="E22" s="138"/>
      <c r="F22" s="139"/>
    </row>
    <row r="23" spans="1:6" ht="12.75">
      <c r="A23" s="254"/>
      <c r="B23" s="151" t="s">
        <v>111</v>
      </c>
      <c r="C23" s="183">
        <v>2</v>
      </c>
      <c r="D23" s="188">
        <v>2102</v>
      </c>
      <c r="E23" s="245">
        <v>4974.8</v>
      </c>
      <c r="F23" s="248">
        <f>E23*F5</f>
        <v>23779.544</v>
      </c>
    </row>
    <row r="24" spans="1:6" ht="12.75">
      <c r="A24" s="254"/>
      <c r="B24" s="151" t="s">
        <v>112</v>
      </c>
      <c r="C24" s="183">
        <v>1</v>
      </c>
      <c r="D24" s="184">
        <v>453.46</v>
      </c>
      <c r="E24" s="246"/>
      <c r="F24" s="249"/>
    </row>
    <row r="25" spans="1:6" ht="12.75">
      <c r="A25" s="254"/>
      <c r="B25" s="151" t="s">
        <v>113</v>
      </c>
      <c r="C25" s="183">
        <v>1</v>
      </c>
      <c r="D25" s="184">
        <v>139.54</v>
      </c>
      <c r="E25" s="246"/>
      <c r="F25" s="249"/>
    </row>
    <row r="26" spans="1:6" ht="12.75">
      <c r="A26" s="254"/>
      <c r="B26" s="151" t="s">
        <v>114</v>
      </c>
      <c r="C26" s="183">
        <v>1</v>
      </c>
      <c r="D26" s="184">
        <v>271.1</v>
      </c>
      <c r="E26" s="246"/>
      <c r="F26" s="249"/>
    </row>
    <row r="27" spans="1:6" ht="12.75">
      <c r="A27" s="254"/>
      <c r="B27" s="151" t="s">
        <v>115</v>
      </c>
      <c r="C27" s="183">
        <v>1</v>
      </c>
      <c r="D27" s="184">
        <v>148.33</v>
      </c>
      <c r="E27" s="246"/>
      <c r="F27" s="249"/>
    </row>
    <row r="28" spans="1:6" ht="12.75">
      <c r="A28" s="254"/>
      <c r="B28" s="151" t="s">
        <v>116</v>
      </c>
      <c r="C28" s="183">
        <v>2</v>
      </c>
      <c r="D28" s="184">
        <v>200.01</v>
      </c>
      <c r="E28" s="246"/>
      <c r="F28" s="249"/>
    </row>
    <row r="29" spans="1:6" ht="12.75">
      <c r="A29" s="254"/>
      <c r="B29" s="151" t="s">
        <v>117</v>
      </c>
      <c r="C29" s="183">
        <v>1</v>
      </c>
      <c r="D29" s="184">
        <v>100.01</v>
      </c>
      <c r="E29" s="246"/>
      <c r="F29" s="249"/>
    </row>
    <row r="30" spans="1:6" ht="11.25" customHeight="1">
      <c r="A30" s="254"/>
      <c r="B30" s="151" t="s">
        <v>118</v>
      </c>
      <c r="C30" s="183">
        <v>1</v>
      </c>
      <c r="D30" s="184">
        <v>220</v>
      </c>
      <c r="E30" s="246"/>
      <c r="F30" s="249"/>
    </row>
    <row r="31" spans="1:6" ht="12.75">
      <c r="A31" s="254"/>
      <c r="B31" s="151" t="s">
        <v>119</v>
      </c>
      <c r="C31" s="183">
        <v>1</v>
      </c>
      <c r="D31" s="184">
        <v>130</v>
      </c>
      <c r="E31" s="246"/>
      <c r="F31" s="249"/>
    </row>
    <row r="32" spans="1:6" ht="12.75">
      <c r="A32" s="254"/>
      <c r="B32" s="151" t="s">
        <v>120</v>
      </c>
      <c r="C32" s="183">
        <v>1</v>
      </c>
      <c r="D32" s="184">
        <v>33</v>
      </c>
      <c r="E32" s="246"/>
      <c r="F32" s="249"/>
    </row>
    <row r="33" spans="1:6" ht="12.75">
      <c r="A33" s="254"/>
      <c r="B33" s="151" t="s">
        <v>121</v>
      </c>
      <c r="C33" s="183">
        <v>1</v>
      </c>
      <c r="D33" s="184">
        <v>170</v>
      </c>
      <c r="E33" s="246"/>
      <c r="F33" s="249"/>
    </row>
    <row r="34" spans="1:6" ht="12.75">
      <c r="A34" s="254"/>
      <c r="B34" s="151" t="s">
        <v>122</v>
      </c>
      <c r="C34" s="183">
        <v>4</v>
      </c>
      <c r="D34" s="184">
        <v>799.99</v>
      </c>
      <c r="E34" s="246"/>
      <c r="F34" s="249"/>
    </row>
    <row r="35" spans="1:6" ht="12.75">
      <c r="A35" s="254"/>
      <c r="B35" s="151" t="s">
        <v>123</v>
      </c>
      <c r="C35" s="183">
        <v>1</v>
      </c>
      <c r="D35" s="184">
        <v>155</v>
      </c>
      <c r="E35" s="246"/>
      <c r="F35" s="249"/>
    </row>
    <row r="36" spans="1:6" ht="12.75">
      <c r="A36" s="255"/>
      <c r="B36" s="151" t="s">
        <v>124</v>
      </c>
      <c r="C36" s="183">
        <v>2</v>
      </c>
      <c r="D36" s="184">
        <v>52.4</v>
      </c>
      <c r="E36" s="247"/>
      <c r="F36" s="250"/>
    </row>
    <row r="37" spans="1:6" ht="15">
      <c r="A37" s="253" t="s">
        <v>128</v>
      </c>
      <c r="B37" s="47" t="s">
        <v>134</v>
      </c>
      <c r="C37" s="108"/>
      <c r="D37" s="65"/>
      <c r="E37" s="138"/>
      <c r="F37" s="139"/>
    </row>
    <row r="38" spans="1:6" ht="12.75">
      <c r="A38" s="254"/>
      <c r="B38" s="151" t="s">
        <v>135</v>
      </c>
      <c r="C38" s="183">
        <v>1</v>
      </c>
      <c r="D38" s="184">
        <v>80</v>
      </c>
      <c r="E38" s="245">
        <v>2078.5</v>
      </c>
      <c r="F38" s="248">
        <f>E38*F5</f>
        <v>9935.230000000001</v>
      </c>
    </row>
    <row r="39" spans="1:6" ht="12.75">
      <c r="A39" s="254"/>
      <c r="B39" s="151" t="s">
        <v>69</v>
      </c>
      <c r="C39" s="183">
        <v>3</v>
      </c>
      <c r="D39" s="184">
        <v>755</v>
      </c>
      <c r="E39" s="246"/>
      <c r="F39" s="249"/>
    </row>
    <row r="40" spans="1:6" ht="12.75">
      <c r="A40" s="254"/>
      <c r="B40" s="151" t="s">
        <v>112</v>
      </c>
      <c r="C40" s="183">
        <v>1</v>
      </c>
      <c r="D40" s="184">
        <v>453.46</v>
      </c>
      <c r="E40" s="246"/>
      <c r="F40" s="249"/>
    </row>
    <row r="41" spans="1:6" ht="12.75">
      <c r="A41" s="254"/>
      <c r="B41" s="151" t="s">
        <v>136</v>
      </c>
      <c r="C41" s="183">
        <v>1</v>
      </c>
      <c r="D41" s="184">
        <v>10</v>
      </c>
      <c r="E41" s="246"/>
      <c r="F41" s="249"/>
    </row>
    <row r="42" spans="1:6" ht="12.75">
      <c r="A42" s="254"/>
      <c r="B42" s="151" t="s">
        <v>137</v>
      </c>
      <c r="C42" s="183">
        <v>1</v>
      </c>
      <c r="D42" s="184">
        <v>175</v>
      </c>
      <c r="E42" s="246"/>
      <c r="F42" s="249"/>
    </row>
    <row r="43" spans="1:6" ht="12.75">
      <c r="A43" s="254"/>
      <c r="B43" s="151" t="s">
        <v>92</v>
      </c>
      <c r="C43" s="183">
        <v>1</v>
      </c>
      <c r="D43" s="184">
        <v>135</v>
      </c>
      <c r="E43" s="246"/>
      <c r="F43" s="249"/>
    </row>
    <row r="44" spans="1:6" ht="12.75">
      <c r="A44" s="254"/>
      <c r="B44" s="151" t="s">
        <v>138</v>
      </c>
      <c r="C44" s="183">
        <v>1</v>
      </c>
      <c r="D44" s="184">
        <v>300</v>
      </c>
      <c r="E44" s="246"/>
      <c r="F44" s="249"/>
    </row>
    <row r="45" spans="1:6" ht="12.75">
      <c r="A45" s="254"/>
      <c r="B45" s="151" t="s">
        <v>139</v>
      </c>
      <c r="C45" s="183">
        <v>1</v>
      </c>
      <c r="D45" s="184">
        <v>65</v>
      </c>
      <c r="E45" s="246"/>
      <c r="F45" s="249"/>
    </row>
    <row r="46" spans="1:6" ht="12.75">
      <c r="A46" s="255"/>
      <c r="B46" s="151" t="s">
        <v>140</v>
      </c>
      <c r="C46" s="183">
        <v>1</v>
      </c>
      <c r="D46" s="184">
        <v>105</v>
      </c>
      <c r="E46" s="247"/>
      <c r="F46" s="250"/>
    </row>
    <row r="47" spans="1:6" ht="15">
      <c r="A47" s="253" t="s">
        <v>146</v>
      </c>
      <c r="B47" s="48" t="s">
        <v>184</v>
      </c>
      <c r="C47" s="108"/>
      <c r="D47" s="65"/>
      <c r="E47" s="138"/>
      <c r="F47" s="139"/>
    </row>
    <row r="48" spans="1:6" ht="12.75">
      <c r="A48" s="254"/>
      <c r="B48" s="49" t="s">
        <v>167</v>
      </c>
      <c r="C48" s="107">
        <v>1</v>
      </c>
      <c r="D48" s="64">
        <v>440.32</v>
      </c>
      <c r="E48" s="245">
        <v>5025.51</v>
      </c>
      <c r="F48" s="248">
        <f>E48*F5</f>
        <v>24021.937800000003</v>
      </c>
    </row>
    <row r="49" spans="1:6" ht="12.75">
      <c r="A49" s="254"/>
      <c r="B49" s="49" t="s">
        <v>69</v>
      </c>
      <c r="C49" s="107">
        <v>2</v>
      </c>
      <c r="D49" s="64">
        <v>450</v>
      </c>
      <c r="E49" s="246"/>
      <c r="F49" s="249"/>
    </row>
    <row r="50" spans="1:6" ht="12.75">
      <c r="A50" s="254"/>
      <c r="B50" s="49" t="s">
        <v>168</v>
      </c>
      <c r="C50" s="107">
        <v>3</v>
      </c>
      <c r="D50" s="185">
        <v>2460</v>
      </c>
      <c r="E50" s="246"/>
      <c r="F50" s="249"/>
    </row>
    <row r="51" spans="1:6" ht="12.75">
      <c r="A51" s="254"/>
      <c r="B51" s="49" t="s">
        <v>169</v>
      </c>
      <c r="C51" s="107">
        <v>1</v>
      </c>
      <c r="D51" s="64">
        <v>252.2</v>
      </c>
      <c r="E51" s="246"/>
      <c r="F51" s="249"/>
    </row>
    <row r="52" spans="1:6" ht="12.75">
      <c r="A52" s="254"/>
      <c r="B52" s="49" t="s">
        <v>170</v>
      </c>
      <c r="C52" s="107">
        <v>1</v>
      </c>
      <c r="D52" s="64">
        <v>289.2</v>
      </c>
      <c r="E52" s="246"/>
      <c r="F52" s="249"/>
    </row>
    <row r="53" spans="1:6" ht="12.75">
      <c r="A53" s="254"/>
      <c r="B53" s="49" t="s">
        <v>171</v>
      </c>
      <c r="C53" s="107">
        <v>4</v>
      </c>
      <c r="D53" s="64">
        <v>40.4</v>
      </c>
      <c r="E53" s="246"/>
      <c r="F53" s="249"/>
    </row>
    <row r="54" spans="1:6" ht="12.75">
      <c r="A54" s="254"/>
      <c r="B54" s="49" t="s">
        <v>172</v>
      </c>
      <c r="C54" s="107">
        <v>1</v>
      </c>
      <c r="D54" s="64">
        <v>78.13</v>
      </c>
      <c r="E54" s="246"/>
      <c r="F54" s="249"/>
    </row>
    <row r="55" spans="1:6" ht="12.75">
      <c r="A55" s="254"/>
      <c r="B55" s="49" t="s">
        <v>173</v>
      </c>
      <c r="C55" s="107">
        <v>1</v>
      </c>
      <c r="D55" s="64">
        <v>565.26</v>
      </c>
      <c r="E55" s="246"/>
      <c r="F55" s="249"/>
    </row>
    <row r="56" spans="1:6" ht="12.75">
      <c r="A56" s="254"/>
      <c r="B56" s="49" t="s">
        <v>174</v>
      </c>
      <c r="C56" s="107">
        <v>2.5</v>
      </c>
      <c r="D56" s="64">
        <v>450</v>
      </c>
      <c r="E56" s="247"/>
      <c r="F56" s="250"/>
    </row>
    <row r="57" spans="1:6" ht="15">
      <c r="A57" s="254"/>
      <c r="B57" s="48" t="s">
        <v>175</v>
      </c>
      <c r="C57" s="108"/>
      <c r="D57" s="65"/>
      <c r="E57" s="138"/>
      <c r="F57" s="139"/>
    </row>
    <row r="58" spans="1:6" ht="12.75">
      <c r="A58" s="254"/>
      <c r="B58" s="49" t="s">
        <v>176</v>
      </c>
      <c r="C58" s="107">
        <v>2</v>
      </c>
      <c r="D58" s="64">
        <v>44.8</v>
      </c>
      <c r="E58" s="245">
        <v>2183.4</v>
      </c>
      <c r="F58" s="248">
        <f>E58*F5</f>
        <v>10436.652000000002</v>
      </c>
    </row>
    <row r="59" spans="1:6" ht="12.75">
      <c r="A59" s="254"/>
      <c r="B59" s="49" t="s">
        <v>177</v>
      </c>
      <c r="C59" s="107">
        <v>2</v>
      </c>
      <c r="D59" s="64">
        <v>38</v>
      </c>
      <c r="E59" s="246"/>
      <c r="F59" s="249"/>
    </row>
    <row r="60" spans="1:6" ht="12.75">
      <c r="A60" s="254"/>
      <c r="B60" s="49" t="s">
        <v>178</v>
      </c>
      <c r="C60" s="107">
        <v>2</v>
      </c>
      <c r="D60" s="64">
        <v>17</v>
      </c>
      <c r="E60" s="246"/>
      <c r="F60" s="249"/>
    </row>
    <row r="61" spans="1:6" ht="12.75">
      <c r="A61" s="254"/>
      <c r="B61" s="49" t="s">
        <v>179</v>
      </c>
      <c r="C61" s="107">
        <v>1.8</v>
      </c>
      <c r="D61" s="64">
        <v>252</v>
      </c>
      <c r="E61" s="246"/>
      <c r="F61" s="249"/>
    </row>
    <row r="62" spans="1:6" ht="12.75">
      <c r="A62" s="254"/>
      <c r="B62" s="49" t="s">
        <v>150</v>
      </c>
      <c r="C62" s="107">
        <v>2</v>
      </c>
      <c r="D62" s="64">
        <v>104.76</v>
      </c>
      <c r="E62" s="246"/>
      <c r="F62" s="249"/>
    </row>
    <row r="63" spans="1:6" ht="12.75">
      <c r="A63" s="254"/>
      <c r="B63" s="49" t="s">
        <v>149</v>
      </c>
      <c r="C63" s="107">
        <v>5</v>
      </c>
      <c r="D63" s="64">
        <v>464</v>
      </c>
      <c r="E63" s="246"/>
      <c r="F63" s="249"/>
    </row>
    <row r="64" spans="1:6" ht="12.75">
      <c r="A64" s="254"/>
      <c r="B64" s="49" t="s">
        <v>180</v>
      </c>
      <c r="C64" s="107">
        <v>2</v>
      </c>
      <c r="D64" s="64">
        <v>370</v>
      </c>
      <c r="E64" s="246"/>
      <c r="F64" s="249"/>
    </row>
    <row r="65" spans="1:6" ht="12.75">
      <c r="A65" s="254"/>
      <c r="B65" s="49" t="s">
        <v>155</v>
      </c>
      <c r="C65" s="107">
        <v>1</v>
      </c>
      <c r="D65" s="64">
        <v>27.88</v>
      </c>
      <c r="E65" s="246"/>
      <c r="F65" s="249"/>
    </row>
    <row r="66" spans="1:6" ht="12.75">
      <c r="A66" s="254"/>
      <c r="B66" s="49" t="s">
        <v>181</v>
      </c>
      <c r="C66" s="107">
        <v>1</v>
      </c>
      <c r="D66" s="64">
        <v>40</v>
      </c>
      <c r="E66" s="246"/>
      <c r="F66" s="249"/>
    </row>
    <row r="67" spans="1:6" ht="12.75">
      <c r="A67" s="254"/>
      <c r="B67" s="49" t="s">
        <v>182</v>
      </c>
      <c r="C67" s="107">
        <v>2</v>
      </c>
      <c r="D67" s="64">
        <v>760</v>
      </c>
      <c r="E67" s="246"/>
      <c r="F67" s="249"/>
    </row>
    <row r="68" spans="1:6" ht="12.75">
      <c r="A68" s="255"/>
      <c r="B68" s="49" t="s">
        <v>183</v>
      </c>
      <c r="C68" s="107">
        <v>1</v>
      </c>
      <c r="D68" s="64">
        <v>65</v>
      </c>
      <c r="E68" s="247"/>
      <c r="F68" s="250"/>
    </row>
    <row r="69" spans="1:6" ht="12.75">
      <c r="A69" s="253" t="s">
        <v>225</v>
      </c>
      <c r="B69" s="50" t="s">
        <v>241</v>
      </c>
      <c r="C69" s="108"/>
      <c r="D69" s="65"/>
      <c r="E69" s="138"/>
      <c r="F69" s="139"/>
    </row>
    <row r="70" spans="1:6" ht="12.75">
      <c r="A70" s="254"/>
      <c r="B70" s="49" t="s">
        <v>149</v>
      </c>
      <c r="C70" s="107">
        <v>10</v>
      </c>
      <c r="D70" s="64">
        <v>928</v>
      </c>
      <c r="E70" s="245">
        <v>1675.86</v>
      </c>
      <c r="F70" s="248">
        <f>E70*F5</f>
        <v>8010.6108</v>
      </c>
    </row>
    <row r="71" spans="1:6" ht="12.75">
      <c r="A71" s="254"/>
      <c r="B71" s="49" t="s">
        <v>150</v>
      </c>
      <c r="C71" s="107">
        <v>2</v>
      </c>
      <c r="D71" s="64">
        <v>104.76</v>
      </c>
      <c r="E71" s="246"/>
      <c r="F71" s="249"/>
    </row>
    <row r="72" spans="1:6" ht="12.75">
      <c r="A72" s="254"/>
      <c r="B72" s="49" t="s">
        <v>242</v>
      </c>
      <c r="C72" s="107">
        <v>1</v>
      </c>
      <c r="D72" s="64">
        <v>22.2</v>
      </c>
      <c r="E72" s="246"/>
      <c r="F72" s="249"/>
    </row>
    <row r="73" spans="1:6" ht="12.75">
      <c r="A73" s="254"/>
      <c r="B73" s="49" t="s">
        <v>243</v>
      </c>
      <c r="C73" s="107">
        <v>1</v>
      </c>
      <c r="D73" s="64">
        <v>33.2</v>
      </c>
      <c r="E73" s="246"/>
      <c r="F73" s="249"/>
    </row>
    <row r="74" spans="1:6" ht="12.75">
      <c r="A74" s="254"/>
      <c r="B74" s="49" t="s">
        <v>159</v>
      </c>
      <c r="C74" s="107">
        <v>2</v>
      </c>
      <c r="D74" s="64">
        <v>43.1</v>
      </c>
      <c r="E74" s="246"/>
      <c r="F74" s="249"/>
    </row>
    <row r="75" spans="1:6" ht="12.75">
      <c r="A75" s="254"/>
      <c r="B75" s="49" t="s">
        <v>84</v>
      </c>
      <c r="C75" s="107">
        <v>1</v>
      </c>
      <c r="D75" s="64">
        <v>160</v>
      </c>
      <c r="E75" s="246"/>
      <c r="F75" s="249"/>
    </row>
    <row r="76" spans="1:6" ht="12.75">
      <c r="A76" s="254"/>
      <c r="B76" s="49" t="s">
        <v>164</v>
      </c>
      <c r="C76" s="107">
        <v>1</v>
      </c>
      <c r="D76" s="64">
        <v>80</v>
      </c>
      <c r="E76" s="246"/>
      <c r="F76" s="249"/>
    </row>
    <row r="77" spans="1:6" ht="12.75">
      <c r="A77" s="254"/>
      <c r="B77" s="49" t="s">
        <v>179</v>
      </c>
      <c r="C77" s="107">
        <v>1.8</v>
      </c>
      <c r="D77" s="64">
        <v>252</v>
      </c>
      <c r="E77" s="246"/>
      <c r="F77" s="249"/>
    </row>
    <row r="78" spans="1:6" ht="12.75">
      <c r="A78" s="254"/>
      <c r="B78" s="49" t="s">
        <v>244</v>
      </c>
      <c r="C78" s="107">
        <v>1</v>
      </c>
      <c r="D78" s="64">
        <v>52.6</v>
      </c>
      <c r="E78" s="247"/>
      <c r="F78" s="250"/>
    </row>
    <row r="79" spans="1:6" ht="12.75">
      <c r="A79" s="254"/>
      <c r="B79" s="50" t="s">
        <v>245</v>
      </c>
      <c r="C79" s="108"/>
      <c r="D79" s="65"/>
      <c r="E79" s="138"/>
      <c r="F79" s="139"/>
    </row>
    <row r="80" spans="1:6" ht="12.75">
      <c r="A80" s="254"/>
      <c r="B80" s="49" t="s">
        <v>246</v>
      </c>
      <c r="C80" s="107">
        <v>2</v>
      </c>
      <c r="D80" s="64">
        <v>121.46</v>
      </c>
      <c r="E80" s="245">
        <v>1159.29</v>
      </c>
      <c r="F80" s="248">
        <f>E80*F5</f>
        <v>5541.4062</v>
      </c>
    </row>
    <row r="81" spans="1:6" ht="12.75">
      <c r="A81" s="254"/>
      <c r="B81" s="49" t="s">
        <v>57</v>
      </c>
      <c r="C81" s="107">
        <v>2</v>
      </c>
      <c r="D81" s="64">
        <v>50</v>
      </c>
      <c r="E81" s="246"/>
      <c r="F81" s="249"/>
    </row>
    <row r="82" spans="1:6" ht="12.75">
      <c r="A82" s="254"/>
      <c r="B82" s="49" t="s">
        <v>247</v>
      </c>
      <c r="C82" s="107">
        <v>1</v>
      </c>
      <c r="D82" s="64">
        <v>75.43</v>
      </c>
      <c r="E82" s="246"/>
      <c r="F82" s="249"/>
    </row>
    <row r="83" spans="1:6" ht="12.75">
      <c r="A83" s="254"/>
      <c r="B83" s="49" t="s">
        <v>81</v>
      </c>
      <c r="C83" s="107">
        <v>2</v>
      </c>
      <c r="D83" s="64">
        <v>638</v>
      </c>
      <c r="E83" s="246"/>
      <c r="F83" s="249"/>
    </row>
    <row r="84" spans="1:6" ht="12.75">
      <c r="A84" s="254"/>
      <c r="B84" s="49" t="s">
        <v>62</v>
      </c>
      <c r="C84" s="107">
        <v>2</v>
      </c>
      <c r="D84" s="64">
        <v>274.4</v>
      </c>
      <c r="E84" s="247"/>
      <c r="F84" s="250"/>
    </row>
    <row r="85" spans="1:6" ht="12.75">
      <c r="A85" s="254"/>
      <c r="B85" s="50" t="s">
        <v>226</v>
      </c>
      <c r="C85" s="108"/>
      <c r="D85" s="65"/>
      <c r="E85" s="138"/>
      <c r="F85" s="139"/>
    </row>
    <row r="86" spans="1:6" ht="12.75">
      <c r="A86" s="254"/>
      <c r="B86" s="49" t="s">
        <v>227</v>
      </c>
      <c r="C86" s="107">
        <v>0.41</v>
      </c>
      <c r="D86" s="64">
        <v>615</v>
      </c>
      <c r="E86" s="30">
        <v>615</v>
      </c>
      <c r="F86" s="32">
        <f>E86*F5</f>
        <v>2939.7000000000003</v>
      </c>
    </row>
    <row r="87" spans="1:6" ht="15">
      <c r="A87" s="254"/>
      <c r="B87" s="48" t="s">
        <v>249</v>
      </c>
      <c r="C87" s="108"/>
      <c r="D87" s="65"/>
      <c r="E87" s="138"/>
      <c r="F87" s="139"/>
    </row>
    <row r="88" spans="1:6" ht="12.75">
      <c r="A88" s="255"/>
      <c r="B88" s="49" t="s">
        <v>248</v>
      </c>
      <c r="C88" s="107">
        <v>25</v>
      </c>
      <c r="D88" s="64">
        <v>10.5</v>
      </c>
      <c r="E88" s="30">
        <v>10.5</v>
      </c>
      <c r="F88" s="32">
        <f>E88*F5</f>
        <v>50.190000000000005</v>
      </c>
    </row>
    <row r="89" spans="1:6" ht="15">
      <c r="A89" s="253"/>
      <c r="B89" s="47" t="s">
        <v>262</v>
      </c>
      <c r="C89" s="108"/>
      <c r="D89" s="65"/>
      <c r="E89" s="30"/>
      <c r="F89" s="32"/>
    </row>
    <row r="90" spans="1:6" ht="12.75" customHeight="1">
      <c r="A90" s="254"/>
      <c r="B90" s="51" t="s">
        <v>263</v>
      </c>
      <c r="C90" s="121">
        <v>50</v>
      </c>
      <c r="D90" s="124">
        <v>37.53</v>
      </c>
      <c r="E90" s="245">
        <v>5868.59</v>
      </c>
      <c r="F90" s="248">
        <f>E90*F5</f>
        <v>28051.860200000003</v>
      </c>
    </row>
    <row r="91" spans="1:6" ht="12.75">
      <c r="A91" s="254"/>
      <c r="B91" s="51" t="s">
        <v>264</v>
      </c>
      <c r="C91" s="121">
        <v>45</v>
      </c>
      <c r="D91" s="124">
        <v>27</v>
      </c>
      <c r="E91" s="246"/>
      <c r="F91" s="249"/>
    </row>
    <row r="92" spans="1:6" ht="12.75">
      <c r="A92" s="254"/>
      <c r="B92" s="51" t="s">
        <v>265</v>
      </c>
      <c r="C92" s="121">
        <v>2</v>
      </c>
      <c r="D92" s="124">
        <v>440</v>
      </c>
      <c r="E92" s="246"/>
      <c r="F92" s="249"/>
    </row>
    <row r="93" spans="1:6" ht="12.75">
      <c r="A93" s="254"/>
      <c r="B93" s="51" t="s">
        <v>266</v>
      </c>
      <c r="C93" s="121">
        <v>8</v>
      </c>
      <c r="D93" s="189">
        <v>1000</v>
      </c>
      <c r="E93" s="246"/>
      <c r="F93" s="249"/>
    </row>
    <row r="94" spans="1:6" ht="12.75">
      <c r="A94" s="254"/>
      <c r="B94" s="51" t="s">
        <v>267</v>
      </c>
      <c r="C94" s="121">
        <v>6.6</v>
      </c>
      <c r="D94" s="124">
        <v>175.56</v>
      </c>
      <c r="E94" s="246"/>
      <c r="F94" s="249"/>
    </row>
    <row r="95" spans="1:6" ht="12.75">
      <c r="A95" s="254"/>
      <c r="B95" s="51" t="s">
        <v>268</v>
      </c>
      <c r="C95" s="121">
        <v>3</v>
      </c>
      <c r="D95" s="124">
        <v>238.5</v>
      </c>
      <c r="E95" s="246"/>
      <c r="F95" s="249"/>
    </row>
    <row r="96" spans="1:6" ht="12.75">
      <c r="A96" s="254"/>
      <c r="B96" s="51" t="s">
        <v>269</v>
      </c>
      <c r="C96" s="121">
        <v>1</v>
      </c>
      <c r="D96" s="124">
        <v>170</v>
      </c>
      <c r="E96" s="246"/>
      <c r="F96" s="249"/>
    </row>
    <row r="97" spans="1:6" ht="12.75">
      <c r="A97" s="254"/>
      <c r="B97" s="51" t="s">
        <v>270</v>
      </c>
      <c r="C97" s="121">
        <v>12</v>
      </c>
      <c r="D97" s="189">
        <v>3780</v>
      </c>
      <c r="E97" s="247"/>
      <c r="F97" s="250"/>
    </row>
    <row r="98" spans="1:6" ht="15">
      <c r="A98" s="254"/>
      <c r="B98" s="48" t="s">
        <v>271</v>
      </c>
      <c r="C98" s="108"/>
      <c r="D98" s="65"/>
      <c r="E98" s="30"/>
      <c r="F98" s="32"/>
    </row>
    <row r="99" spans="1:6" ht="12.75">
      <c r="A99" s="255"/>
      <c r="B99" s="51" t="s">
        <v>272</v>
      </c>
      <c r="C99" s="121">
        <v>2</v>
      </c>
      <c r="D99" s="124">
        <v>596.6</v>
      </c>
      <c r="E99" s="30">
        <v>596</v>
      </c>
      <c r="F99" s="32">
        <f>E99*F5</f>
        <v>2848.88</v>
      </c>
    </row>
    <row r="100" spans="1:6" ht="15">
      <c r="A100" s="253" t="s">
        <v>291</v>
      </c>
      <c r="B100" s="178" t="s">
        <v>292</v>
      </c>
      <c r="C100" s="157"/>
      <c r="D100" s="181"/>
      <c r="E100" s="30"/>
      <c r="F100" s="32"/>
    </row>
    <row r="101" spans="1:6" ht="12.75">
      <c r="A101" s="254"/>
      <c r="B101" s="51" t="s">
        <v>104</v>
      </c>
      <c r="C101" s="121">
        <v>1</v>
      </c>
      <c r="D101" s="124">
        <v>40</v>
      </c>
      <c r="E101" s="245">
        <v>238.4</v>
      </c>
      <c r="F101" s="248">
        <f>E101*F5</f>
        <v>1139.5520000000001</v>
      </c>
    </row>
    <row r="102" spans="1:6" ht="12.75">
      <c r="A102" s="254"/>
      <c r="B102" s="51" t="s">
        <v>258</v>
      </c>
      <c r="C102" s="121">
        <v>4</v>
      </c>
      <c r="D102" s="124">
        <v>50.41</v>
      </c>
      <c r="E102" s="246"/>
      <c r="F102" s="249"/>
    </row>
    <row r="103" spans="1:6" ht="12.75">
      <c r="A103" s="255"/>
      <c r="B103" s="51" t="s">
        <v>106</v>
      </c>
      <c r="C103" s="121">
        <v>2</v>
      </c>
      <c r="D103" s="124">
        <v>148</v>
      </c>
      <c r="E103" s="247"/>
      <c r="F103" s="250"/>
    </row>
    <row r="104" spans="1:6" ht="12.75">
      <c r="A104" s="253" t="s">
        <v>308</v>
      </c>
      <c r="B104" s="66" t="s">
        <v>302</v>
      </c>
      <c r="C104" s="108"/>
      <c r="D104" s="65"/>
      <c r="E104" s="30"/>
      <c r="F104" s="32"/>
    </row>
    <row r="105" spans="1:6" ht="12.75">
      <c r="A105" s="254"/>
      <c r="B105" s="51" t="s">
        <v>303</v>
      </c>
      <c r="C105" s="121">
        <v>1</v>
      </c>
      <c r="D105" s="124">
        <v>72</v>
      </c>
      <c r="E105" s="245">
        <v>2100</v>
      </c>
      <c r="F105" s="248">
        <f>E105*F5</f>
        <v>10038</v>
      </c>
    </row>
    <row r="106" spans="1:6" ht="12.75">
      <c r="A106" s="254"/>
      <c r="B106" s="51" t="s">
        <v>304</v>
      </c>
      <c r="C106" s="121">
        <v>3</v>
      </c>
      <c r="D106" s="189">
        <v>1356</v>
      </c>
      <c r="E106" s="246"/>
      <c r="F106" s="249"/>
    </row>
    <row r="107" spans="1:6" ht="12.75">
      <c r="A107" s="254"/>
      <c r="B107" s="51" t="s">
        <v>305</v>
      </c>
      <c r="C107" s="121">
        <v>2</v>
      </c>
      <c r="D107" s="124">
        <v>144</v>
      </c>
      <c r="E107" s="246"/>
      <c r="F107" s="249"/>
    </row>
    <row r="108" spans="1:6" ht="12.75">
      <c r="A108" s="254"/>
      <c r="B108" s="51" t="s">
        <v>306</v>
      </c>
      <c r="C108" s="121">
        <v>2</v>
      </c>
      <c r="D108" s="124">
        <v>290</v>
      </c>
      <c r="E108" s="246"/>
      <c r="F108" s="249"/>
    </row>
    <row r="109" spans="1:6" ht="12.75">
      <c r="A109" s="255"/>
      <c r="B109" s="51" t="s">
        <v>307</v>
      </c>
      <c r="C109" s="121">
        <v>1</v>
      </c>
      <c r="D109" s="124">
        <v>238</v>
      </c>
      <c r="E109" s="247"/>
      <c r="F109" s="250"/>
    </row>
    <row r="110" spans="1:6" ht="12.75">
      <c r="A110" s="137"/>
      <c r="B110" s="90" t="s">
        <v>43</v>
      </c>
      <c r="C110" s="118"/>
      <c r="D110" s="120"/>
      <c r="E110" s="99"/>
      <c r="F110" s="100">
        <f>SUM(F8:F109)</f>
        <v>137823.891</v>
      </c>
    </row>
    <row r="111" spans="1:6" ht="12.75">
      <c r="A111" s="137"/>
      <c r="B111" s="93" t="s">
        <v>44</v>
      </c>
      <c r="C111" s="119"/>
      <c r="D111" s="101"/>
      <c r="E111" s="30"/>
      <c r="F111" s="102"/>
    </row>
    <row r="112" spans="1:6" ht="15">
      <c r="A112" s="137"/>
      <c r="B112" s="47" t="s">
        <v>28</v>
      </c>
      <c r="C112" s="107"/>
      <c r="D112" s="61"/>
      <c r="E112" s="30"/>
      <c r="F112" s="32"/>
    </row>
    <row r="113" spans="1:6" ht="12.75">
      <c r="A113" s="146"/>
      <c r="B113" s="147" t="s">
        <v>64</v>
      </c>
      <c r="C113" s="144">
        <v>6</v>
      </c>
      <c r="D113" s="145">
        <v>87.6</v>
      </c>
      <c r="E113" s="30"/>
      <c r="F113" s="32">
        <v>87.6</v>
      </c>
    </row>
    <row r="114" spans="1:6" ht="18">
      <c r="A114" s="53" t="s">
        <v>261</v>
      </c>
      <c r="B114" s="51" t="s">
        <v>64</v>
      </c>
      <c r="C114" s="175">
        <v>3</v>
      </c>
      <c r="D114" s="176">
        <v>47.21</v>
      </c>
      <c r="E114" s="30"/>
      <c r="F114" s="32">
        <v>47.21</v>
      </c>
    </row>
    <row r="115" spans="1:6" ht="12.75">
      <c r="A115" s="53"/>
      <c r="B115" s="49"/>
      <c r="C115" s="107"/>
      <c r="D115" s="61"/>
      <c r="E115" s="30"/>
      <c r="F115" s="32"/>
    </row>
    <row r="116" spans="1:6" ht="12.75" hidden="1">
      <c r="A116" s="53"/>
      <c r="B116" s="49" t="s">
        <v>195</v>
      </c>
      <c r="C116" s="107" t="s">
        <v>196</v>
      </c>
      <c r="D116" s="64" t="s">
        <v>197</v>
      </c>
      <c r="E116" s="9" t="s">
        <v>198</v>
      </c>
      <c r="F116" s="32"/>
    </row>
    <row r="117" spans="1:6" ht="12.75" hidden="1">
      <c r="A117" s="53"/>
      <c r="B117" s="86">
        <v>1274.6</v>
      </c>
      <c r="C117" s="85">
        <v>10.06</v>
      </c>
      <c r="D117" s="87">
        <v>12</v>
      </c>
      <c r="E117" s="16">
        <f>B117*C117*D117</f>
        <v>153869.712</v>
      </c>
      <c r="F117" s="32"/>
    </row>
    <row r="118" spans="1:6" ht="12.75">
      <c r="A118" s="28" t="s">
        <v>2</v>
      </c>
      <c r="B118" s="251" t="s">
        <v>3</v>
      </c>
      <c r="C118" s="252"/>
      <c r="D118" s="29"/>
      <c r="E118" s="29"/>
      <c r="F118" s="33"/>
    </row>
    <row r="119" spans="1:7" ht="13.5" customHeight="1">
      <c r="A119" s="34"/>
      <c r="B119" s="201" t="s">
        <v>6</v>
      </c>
      <c r="C119" s="202"/>
      <c r="D119" s="202"/>
      <c r="E119" s="203"/>
      <c r="F119" s="22">
        <f>B117*G119</f>
        <v>45043.48452599999</v>
      </c>
      <c r="G119">
        <v>35.33931</v>
      </c>
    </row>
    <row r="120" spans="1:7" ht="12.75" customHeight="1">
      <c r="A120" s="35"/>
      <c r="B120" s="204" t="s">
        <v>29</v>
      </c>
      <c r="C120" s="205"/>
      <c r="D120" s="205"/>
      <c r="E120" s="206"/>
      <c r="F120" s="22">
        <f>E117*G120</f>
        <v>46160.9136</v>
      </c>
      <c r="G120" s="169">
        <v>0.3</v>
      </c>
    </row>
    <row r="121" spans="1:6" ht="12.75" customHeight="1">
      <c r="A121" s="36"/>
      <c r="B121" s="228" t="s">
        <v>30</v>
      </c>
      <c r="C121" s="229"/>
      <c r="D121" s="229"/>
      <c r="E121" s="230"/>
      <c r="F121" s="22">
        <v>5612.45</v>
      </c>
    </row>
    <row r="122" spans="1:6" ht="13.5" customHeight="1">
      <c r="A122" s="37"/>
      <c r="B122" s="201" t="s">
        <v>31</v>
      </c>
      <c r="C122" s="202"/>
      <c r="D122" s="202"/>
      <c r="E122" s="203"/>
      <c r="F122" s="22">
        <v>2606.28</v>
      </c>
    </row>
    <row r="123" spans="1:7" ht="12.75" customHeight="1">
      <c r="A123" s="37"/>
      <c r="B123" s="197" t="s">
        <v>33</v>
      </c>
      <c r="C123" s="198"/>
      <c r="D123" s="198"/>
      <c r="E123" s="227"/>
      <c r="F123" s="22">
        <f>E117*G123</f>
        <v>16925.66832</v>
      </c>
      <c r="G123" s="169">
        <v>0.11</v>
      </c>
    </row>
    <row r="124" spans="1:7" ht="12.75">
      <c r="A124" s="20"/>
      <c r="B124" s="197" t="s">
        <v>40</v>
      </c>
      <c r="C124" s="198"/>
      <c r="D124" s="198"/>
      <c r="E124" s="78"/>
      <c r="F124" s="22">
        <f>E117*G124</f>
        <v>8001.225023999999</v>
      </c>
      <c r="G124" s="170">
        <v>0.052</v>
      </c>
    </row>
    <row r="125" spans="1:7" ht="15" customHeight="1">
      <c r="A125" s="20"/>
      <c r="B125" s="215" t="s">
        <v>312</v>
      </c>
      <c r="C125" s="216"/>
      <c r="D125" s="216"/>
      <c r="E125" s="217"/>
      <c r="F125" s="82">
        <v>7580</v>
      </c>
      <c r="G125" s="169">
        <v>0.03</v>
      </c>
    </row>
    <row r="126" spans="1:7" ht="15" customHeight="1">
      <c r="A126" s="6"/>
      <c r="B126" s="79" t="s">
        <v>8</v>
      </c>
      <c r="C126" s="80"/>
      <c r="D126" s="80"/>
      <c r="E126" s="81"/>
      <c r="F126" s="59">
        <f>SUM(F110:F125)</f>
        <v>269888.72247</v>
      </c>
      <c r="G126" s="169"/>
    </row>
    <row r="127" spans="1:6" ht="12.75" customHeight="1">
      <c r="A127" s="6"/>
      <c r="B127" s="199" t="s">
        <v>37</v>
      </c>
      <c r="C127" s="200"/>
      <c r="D127" s="200"/>
      <c r="E127" s="83"/>
      <c r="F127" s="24">
        <v>149295</v>
      </c>
    </row>
    <row r="128" spans="1:6" ht="12.75">
      <c r="A128" s="6"/>
      <c r="B128" s="199" t="s">
        <v>42</v>
      </c>
      <c r="C128" s="200"/>
      <c r="D128" s="200"/>
      <c r="E128" s="77"/>
      <c r="F128" s="73">
        <f>F127-F126</f>
        <v>-120593.72246999998</v>
      </c>
    </row>
    <row r="129" spans="1:6" ht="12.75">
      <c r="A129" s="212" t="s">
        <v>311</v>
      </c>
      <c r="B129" s="213"/>
      <c r="C129" s="213"/>
      <c r="D129" s="213"/>
      <c r="E129" s="214"/>
      <c r="F129" s="73">
        <v>36114</v>
      </c>
    </row>
    <row r="130" spans="1:6" ht="12.75">
      <c r="A130" s="196" t="s">
        <v>38</v>
      </c>
      <c r="B130" s="196"/>
      <c r="C130" s="196"/>
      <c r="D130" s="196"/>
      <c r="E130" s="196"/>
      <c r="F130" s="196"/>
    </row>
    <row r="131" spans="1:6" ht="12.75">
      <c r="A131" s="196" t="s">
        <v>39</v>
      </c>
      <c r="B131" s="196"/>
      <c r="C131" s="196"/>
      <c r="D131" s="196"/>
      <c r="E131" s="196"/>
      <c r="F131" s="196"/>
    </row>
  </sheetData>
  <sheetProtection/>
  <mergeCells count="50">
    <mergeCell ref="A104:A109"/>
    <mergeCell ref="E105:E109"/>
    <mergeCell ref="F105:F109"/>
    <mergeCell ref="A89:A99"/>
    <mergeCell ref="E90:E97"/>
    <mergeCell ref="F90:F97"/>
    <mergeCell ref="A100:A103"/>
    <mergeCell ref="A131:F131"/>
    <mergeCell ref="B124:D124"/>
    <mergeCell ref="B127:D127"/>
    <mergeCell ref="B128:D128"/>
    <mergeCell ref="A130:F130"/>
    <mergeCell ref="A129:E129"/>
    <mergeCell ref="B125:E125"/>
    <mergeCell ref="A7:A12"/>
    <mergeCell ref="E8:E12"/>
    <mergeCell ref="F8:F12"/>
    <mergeCell ref="B122:E122"/>
    <mergeCell ref="A37:A46"/>
    <mergeCell ref="E38:E46"/>
    <mergeCell ref="F38:F46"/>
    <mergeCell ref="A13:A21"/>
    <mergeCell ref="E14:E21"/>
    <mergeCell ref="F14:F21"/>
    <mergeCell ref="A1:F1"/>
    <mergeCell ref="A2:F2"/>
    <mergeCell ref="A3:A4"/>
    <mergeCell ref="B3:B4"/>
    <mergeCell ref="C3:E3"/>
    <mergeCell ref="F3:F4"/>
    <mergeCell ref="E70:E78"/>
    <mergeCell ref="F70:F78"/>
    <mergeCell ref="E80:E84"/>
    <mergeCell ref="F80:F84"/>
    <mergeCell ref="A22:A36"/>
    <mergeCell ref="E23:E36"/>
    <mergeCell ref="A47:A68"/>
    <mergeCell ref="E48:E56"/>
    <mergeCell ref="A69:A88"/>
    <mergeCell ref="F48:F56"/>
    <mergeCell ref="E58:E68"/>
    <mergeCell ref="F58:F68"/>
    <mergeCell ref="F23:F36"/>
    <mergeCell ref="B123:E123"/>
    <mergeCell ref="B120:E120"/>
    <mergeCell ref="B121:E121"/>
    <mergeCell ref="B118:C118"/>
    <mergeCell ref="B119:E119"/>
    <mergeCell ref="E101:E103"/>
    <mergeCell ref="F101:F1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8">
      <selection activeCell="I81" sqref="I81"/>
    </sheetView>
  </sheetViews>
  <sheetFormatPr defaultColWidth="9.00390625" defaultRowHeight="12.75"/>
  <cols>
    <col min="1" max="1" width="3.625" style="0" customWidth="1"/>
    <col min="2" max="2" width="53.625" style="0" customWidth="1"/>
    <col min="3" max="3" width="7.75390625" style="0" customWidth="1"/>
    <col min="4" max="4" width="10.625" style="0" customWidth="1"/>
    <col min="5" max="5" width="8.25390625" style="0" hidden="1" customWidth="1"/>
    <col min="6" max="6" width="10.75390625" style="0" customWidth="1"/>
    <col min="7" max="7" width="9.125" style="0" hidden="1" customWidth="1"/>
  </cols>
  <sheetData>
    <row r="1" spans="1:6" ht="12.75">
      <c r="A1" s="212" t="s">
        <v>45</v>
      </c>
      <c r="B1" s="213"/>
      <c r="C1" s="213"/>
      <c r="D1" s="213"/>
      <c r="E1" s="213"/>
      <c r="F1" s="214"/>
    </row>
    <row r="2" spans="1:6" ht="12.75">
      <c r="A2" s="212" t="s">
        <v>13</v>
      </c>
      <c r="B2" s="213"/>
      <c r="C2" s="213"/>
      <c r="D2" s="213"/>
      <c r="E2" s="213"/>
      <c r="F2" s="214"/>
    </row>
    <row r="3" spans="1:6" ht="12.75">
      <c r="A3" s="225" t="s">
        <v>23</v>
      </c>
      <c r="B3" s="220" t="s">
        <v>5</v>
      </c>
      <c r="C3" s="222" t="s">
        <v>18</v>
      </c>
      <c r="D3" s="223"/>
      <c r="E3" s="224"/>
      <c r="F3" s="220" t="s">
        <v>19</v>
      </c>
    </row>
    <row r="4" spans="1:6" ht="23.25" customHeight="1">
      <c r="A4" s="226"/>
      <c r="B4" s="221"/>
      <c r="C4" s="2" t="s">
        <v>4</v>
      </c>
      <c r="D4" s="2" t="s">
        <v>20</v>
      </c>
      <c r="E4" s="2" t="s">
        <v>21</v>
      </c>
      <c r="F4" s="221"/>
    </row>
    <row r="5" spans="1:6" ht="13.5" customHeight="1" hidden="1">
      <c r="A5" s="18"/>
      <c r="B5" s="3"/>
      <c r="C5" s="1"/>
      <c r="D5" s="1"/>
      <c r="E5" s="1"/>
      <c r="F5" s="1">
        <v>4.78</v>
      </c>
    </row>
    <row r="6" spans="1:6" ht="15.75" customHeight="1">
      <c r="A6" s="18" t="s">
        <v>0</v>
      </c>
      <c r="B6" s="3" t="s">
        <v>1</v>
      </c>
      <c r="C6" s="1"/>
      <c r="D6" s="1"/>
      <c r="E6" s="1"/>
      <c r="F6" s="1"/>
    </row>
    <row r="7" spans="1:6" ht="12.75" customHeight="1">
      <c r="A7" s="231" t="s">
        <v>52</v>
      </c>
      <c r="B7" s="47" t="s">
        <v>53</v>
      </c>
      <c r="C7" s="1"/>
      <c r="D7" s="1"/>
      <c r="E7" s="9"/>
      <c r="F7" s="17"/>
    </row>
    <row r="8" spans="1:6" ht="12.75">
      <c r="A8" s="235"/>
      <c r="B8" s="49" t="s">
        <v>54</v>
      </c>
      <c r="C8" s="107">
        <v>1</v>
      </c>
      <c r="D8" s="64">
        <v>230</v>
      </c>
      <c r="E8" s="210">
        <v>1121</v>
      </c>
      <c r="F8" s="218">
        <f>E8*F5</f>
        <v>5358.38</v>
      </c>
    </row>
    <row r="9" spans="1:6" ht="12.75">
      <c r="A9" s="235"/>
      <c r="B9" s="49" t="s">
        <v>55</v>
      </c>
      <c r="C9" s="107">
        <v>1</v>
      </c>
      <c r="D9" s="64">
        <v>7</v>
      </c>
      <c r="E9" s="240"/>
      <c r="F9" s="239"/>
    </row>
    <row r="10" spans="1:6" ht="12.75">
      <c r="A10" s="235"/>
      <c r="B10" s="49" t="s">
        <v>56</v>
      </c>
      <c r="C10" s="107">
        <v>1</v>
      </c>
      <c r="D10" s="64">
        <v>30</v>
      </c>
      <c r="E10" s="240"/>
      <c r="F10" s="239"/>
    </row>
    <row r="11" spans="1:6" ht="12.75">
      <c r="A11" s="235"/>
      <c r="B11" s="49" t="s">
        <v>57</v>
      </c>
      <c r="C11" s="107">
        <v>5</v>
      </c>
      <c r="D11" s="64">
        <v>110</v>
      </c>
      <c r="E11" s="240"/>
      <c r="F11" s="239"/>
    </row>
    <row r="12" spans="1:6" ht="12.75">
      <c r="A12" s="235"/>
      <c r="B12" s="49" t="s">
        <v>58</v>
      </c>
      <c r="C12" s="107">
        <v>1</v>
      </c>
      <c r="D12" s="64">
        <v>69</v>
      </c>
      <c r="E12" s="240"/>
      <c r="F12" s="239"/>
    </row>
    <row r="13" spans="1:6" ht="12.75">
      <c r="A13" s="235"/>
      <c r="B13" s="49" t="s">
        <v>59</v>
      </c>
      <c r="C13" s="107">
        <v>1</v>
      </c>
      <c r="D13" s="64">
        <v>35</v>
      </c>
      <c r="E13" s="240"/>
      <c r="F13" s="239"/>
    </row>
    <row r="14" spans="1:6" ht="12.75">
      <c r="A14" s="235"/>
      <c r="B14" s="49" t="s">
        <v>60</v>
      </c>
      <c r="C14" s="107">
        <v>1</v>
      </c>
      <c r="D14" s="64">
        <v>55</v>
      </c>
      <c r="E14" s="240"/>
      <c r="F14" s="239"/>
    </row>
    <row r="15" spans="1:6" ht="12.75">
      <c r="A15" s="235"/>
      <c r="B15" s="49" t="s">
        <v>61</v>
      </c>
      <c r="C15" s="107">
        <v>3</v>
      </c>
      <c r="D15" s="64">
        <v>315</v>
      </c>
      <c r="E15" s="240"/>
      <c r="F15" s="239"/>
    </row>
    <row r="16" spans="1:6" ht="12.75">
      <c r="A16" s="232"/>
      <c r="B16" s="49" t="s">
        <v>62</v>
      </c>
      <c r="C16" s="107">
        <v>2</v>
      </c>
      <c r="D16" s="64">
        <v>270</v>
      </c>
      <c r="E16" s="211"/>
      <c r="F16" s="219"/>
    </row>
    <row r="17" spans="1:6" ht="15">
      <c r="A17" s="231" t="s">
        <v>67</v>
      </c>
      <c r="B17" s="47" t="s">
        <v>85</v>
      </c>
      <c r="C17" s="108"/>
      <c r="D17" s="65"/>
      <c r="E17" s="9"/>
      <c r="F17" s="17"/>
    </row>
    <row r="18" spans="1:6" ht="12.75">
      <c r="A18" s="235"/>
      <c r="B18" s="143" t="s">
        <v>82</v>
      </c>
      <c r="C18" s="179">
        <v>2</v>
      </c>
      <c r="D18" s="180">
        <v>14</v>
      </c>
      <c r="E18" s="210">
        <v>796</v>
      </c>
      <c r="F18" s="218">
        <f>E18*F5</f>
        <v>3804.88</v>
      </c>
    </row>
    <row r="19" spans="1:6" ht="12.75">
      <c r="A19" s="235"/>
      <c r="B19" s="143" t="s">
        <v>56</v>
      </c>
      <c r="C19" s="179">
        <v>2</v>
      </c>
      <c r="D19" s="180">
        <v>60</v>
      </c>
      <c r="E19" s="240"/>
      <c r="F19" s="239"/>
    </row>
    <row r="20" spans="1:6" ht="12.75">
      <c r="A20" s="235"/>
      <c r="B20" s="143" t="s">
        <v>83</v>
      </c>
      <c r="C20" s="179">
        <v>3</v>
      </c>
      <c r="D20" s="180">
        <v>66</v>
      </c>
      <c r="E20" s="240"/>
      <c r="F20" s="239"/>
    </row>
    <row r="21" spans="1:6" ht="12.75">
      <c r="A21" s="235"/>
      <c r="B21" s="143" t="s">
        <v>58</v>
      </c>
      <c r="C21" s="179">
        <v>1</v>
      </c>
      <c r="D21" s="180">
        <v>69</v>
      </c>
      <c r="E21" s="240"/>
      <c r="F21" s="239"/>
    </row>
    <row r="22" spans="1:6" ht="12.75">
      <c r="A22" s="235"/>
      <c r="B22" s="143" t="s">
        <v>84</v>
      </c>
      <c r="C22" s="179">
        <v>1</v>
      </c>
      <c r="D22" s="180">
        <v>147</v>
      </c>
      <c r="E22" s="240"/>
      <c r="F22" s="239"/>
    </row>
    <row r="23" spans="1:6" ht="12.75">
      <c r="A23" s="235"/>
      <c r="B23" s="143" t="s">
        <v>59</v>
      </c>
      <c r="C23" s="179">
        <v>1</v>
      </c>
      <c r="D23" s="180">
        <v>35</v>
      </c>
      <c r="E23" s="240"/>
      <c r="F23" s="239"/>
    </row>
    <row r="24" spans="1:6" ht="12.75">
      <c r="A24" s="232"/>
      <c r="B24" s="143" t="s">
        <v>62</v>
      </c>
      <c r="C24" s="179">
        <v>3</v>
      </c>
      <c r="D24" s="180">
        <v>405</v>
      </c>
      <c r="E24" s="211"/>
      <c r="F24" s="219"/>
    </row>
    <row r="25" spans="1:6" ht="15">
      <c r="A25" s="231" t="s">
        <v>97</v>
      </c>
      <c r="B25" s="48" t="s">
        <v>98</v>
      </c>
      <c r="C25" s="108"/>
      <c r="D25" s="65"/>
      <c r="E25" s="9"/>
      <c r="F25" s="17"/>
    </row>
    <row r="26" spans="1:6" ht="12.75">
      <c r="A26" s="235"/>
      <c r="B26" s="151" t="s">
        <v>62</v>
      </c>
      <c r="C26" s="183">
        <v>2</v>
      </c>
      <c r="D26" s="184">
        <v>274.4</v>
      </c>
      <c r="E26" s="210">
        <v>445.4</v>
      </c>
      <c r="F26" s="218">
        <f>E26*F5</f>
        <v>2129.012</v>
      </c>
    </row>
    <row r="27" spans="1:6" ht="12.75">
      <c r="A27" s="235"/>
      <c r="B27" s="151" t="s">
        <v>58</v>
      </c>
      <c r="C27" s="183">
        <v>1</v>
      </c>
      <c r="D27" s="184">
        <v>69</v>
      </c>
      <c r="E27" s="240"/>
      <c r="F27" s="239"/>
    </row>
    <row r="28" spans="1:6" ht="12.75">
      <c r="A28" s="235"/>
      <c r="B28" s="151" t="s">
        <v>82</v>
      </c>
      <c r="C28" s="183">
        <v>1</v>
      </c>
      <c r="D28" s="184">
        <v>7</v>
      </c>
      <c r="E28" s="240"/>
      <c r="F28" s="239"/>
    </row>
    <row r="29" spans="1:6" ht="12.75">
      <c r="A29" s="235"/>
      <c r="B29" s="151" t="s">
        <v>59</v>
      </c>
      <c r="C29" s="183">
        <v>1</v>
      </c>
      <c r="D29" s="184">
        <v>35</v>
      </c>
      <c r="E29" s="240"/>
      <c r="F29" s="239"/>
    </row>
    <row r="30" spans="1:6" ht="12.75">
      <c r="A30" s="235"/>
      <c r="B30" s="151" t="s">
        <v>56</v>
      </c>
      <c r="C30" s="183">
        <v>2</v>
      </c>
      <c r="D30" s="184">
        <v>60</v>
      </c>
      <c r="E30" s="211"/>
      <c r="F30" s="219"/>
    </row>
    <row r="31" spans="1:6" ht="12.75">
      <c r="A31" s="235"/>
      <c r="B31" s="50" t="s">
        <v>99</v>
      </c>
      <c r="C31" s="183"/>
      <c r="D31" s="188"/>
      <c r="E31" s="16"/>
      <c r="F31" s="140"/>
    </row>
    <row r="32" spans="1:6" ht="12.75">
      <c r="A32" s="235"/>
      <c r="B32" s="151" t="s">
        <v>100</v>
      </c>
      <c r="C32" s="183">
        <v>10</v>
      </c>
      <c r="D32" s="184">
        <v>10.5</v>
      </c>
      <c r="E32" s="210">
        <v>18</v>
      </c>
      <c r="F32" s="218">
        <f>E32*F5</f>
        <v>86.04</v>
      </c>
    </row>
    <row r="33" spans="1:6" ht="12.75">
      <c r="A33" s="235"/>
      <c r="B33" s="151" t="s">
        <v>101</v>
      </c>
      <c r="C33" s="183">
        <v>10</v>
      </c>
      <c r="D33" s="184">
        <v>3.5</v>
      </c>
      <c r="E33" s="240"/>
      <c r="F33" s="239"/>
    </row>
    <row r="34" spans="1:6" ht="12.75">
      <c r="A34" s="232"/>
      <c r="B34" s="151" t="s">
        <v>102</v>
      </c>
      <c r="C34" s="183">
        <v>20</v>
      </c>
      <c r="D34" s="184">
        <v>4</v>
      </c>
      <c r="E34" s="211"/>
      <c r="F34" s="219"/>
    </row>
    <row r="35" spans="1:6" ht="18.75">
      <c r="A35" s="23" t="s">
        <v>127</v>
      </c>
      <c r="B35" s="152" t="s">
        <v>129</v>
      </c>
      <c r="C35" s="107">
        <v>1</v>
      </c>
      <c r="D35" s="64"/>
      <c r="E35" s="16"/>
      <c r="F35" s="17">
        <v>12600</v>
      </c>
    </row>
    <row r="36" spans="1:6" ht="12.75">
      <c r="A36" s="231" t="s">
        <v>128</v>
      </c>
      <c r="B36" s="50" t="s">
        <v>141</v>
      </c>
      <c r="C36" s="183"/>
      <c r="D36" s="184"/>
      <c r="E36" s="16"/>
      <c r="F36" s="140"/>
    </row>
    <row r="37" spans="1:6" ht="12.75">
      <c r="A37" s="232"/>
      <c r="B37" s="151" t="s">
        <v>142</v>
      </c>
      <c r="C37" s="183">
        <v>4</v>
      </c>
      <c r="D37" s="184">
        <v>220</v>
      </c>
      <c r="E37" s="9">
        <v>220</v>
      </c>
      <c r="F37" s="17">
        <f>E37*F5</f>
        <v>1051.6000000000001</v>
      </c>
    </row>
    <row r="38" spans="1:6" ht="15">
      <c r="A38" s="242" t="s">
        <v>146</v>
      </c>
      <c r="B38" s="48" t="s">
        <v>185</v>
      </c>
      <c r="C38" s="108"/>
      <c r="D38" s="65"/>
      <c r="E38" s="9"/>
      <c r="F38" s="17"/>
    </row>
    <row r="39" spans="1:6" ht="12.75">
      <c r="A39" s="243"/>
      <c r="B39" s="49" t="s">
        <v>186</v>
      </c>
      <c r="C39" s="107">
        <v>3</v>
      </c>
      <c r="D39" s="64">
        <v>183.5</v>
      </c>
      <c r="E39" s="210">
        <v>1760.68</v>
      </c>
      <c r="F39" s="267">
        <f>E39*F5</f>
        <v>8416.0504</v>
      </c>
    </row>
    <row r="40" spans="1:6" ht="12.75">
      <c r="A40" s="243"/>
      <c r="B40" s="49" t="s">
        <v>57</v>
      </c>
      <c r="C40" s="107">
        <v>2</v>
      </c>
      <c r="D40" s="64">
        <v>50</v>
      </c>
      <c r="E40" s="240"/>
      <c r="F40" s="268"/>
    </row>
    <row r="41" spans="1:6" ht="12.75">
      <c r="A41" s="243"/>
      <c r="B41" s="49" t="s">
        <v>56</v>
      </c>
      <c r="C41" s="107">
        <v>2</v>
      </c>
      <c r="D41" s="64">
        <v>60</v>
      </c>
      <c r="E41" s="240"/>
      <c r="F41" s="268"/>
    </row>
    <row r="42" spans="1:6" ht="12.75">
      <c r="A42" s="243"/>
      <c r="B42" s="49" t="s">
        <v>58</v>
      </c>
      <c r="C42" s="107">
        <v>1</v>
      </c>
      <c r="D42" s="64">
        <v>69</v>
      </c>
      <c r="E42" s="240"/>
      <c r="F42" s="268"/>
    </row>
    <row r="43" spans="1:6" ht="12.75">
      <c r="A43" s="243"/>
      <c r="B43" s="49" t="s">
        <v>81</v>
      </c>
      <c r="C43" s="107">
        <v>2</v>
      </c>
      <c r="D43" s="64">
        <v>638</v>
      </c>
      <c r="E43" s="240"/>
      <c r="F43" s="268"/>
    </row>
    <row r="44" spans="1:6" ht="12.75">
      <c r="A44" s="243"/>
      <c r="B44" s="49" t="s">
        <v>187</v>
      </c>
      <c r="C44" s="107">
        <v>4</v>
      </c>
      <c r="D44" s="64">
        <v>198</v>
      </c>
      <c r="E44" s="240"/>
      <c r="F44" s="268"/>
    </row>
    <row r="45" spans="1:6" ht="12.75">
      <c r="A45" s="243"/>
      <c r="B45" s="49" t="s">
        <v>188</v>
      </c>
      <c r="C45" s="107">
        <v>1</v>
      </c>
      <c r="D45" s="64">
        <v>19.08</v>
      </c>
      <c r="E45" s="240"/>
      <c r="F45" s="268"/>
    </row>
    <row r="46" spans="1:6" ht="12.75">
      <c r="A46" s="243"/>
      <c r="B46" s="49" t="s">
        <v>189</v>
      </c>
      <c r="C46" s="107">
        <v>1</v>
      </c>
      <c r="D46" s="64">
        <v>64.23</v>
      </c>
      <c r="E46" s="240"/>
      <c r="F46" s="268"/>
    </row>
    <row r="47" spans="1:6" ht="12.75">
      <c r="A47" s="243"/>
      <c r="B47" s="49" t="s">
        <v>190</v>
      </c>
      <c r="C47" s="107">
        <v>3</v>
      </c>
      <c r="D47" s="64">
        <v>161.19</v>
      </c>
      <c r="E47" s="240"/>
      <c r="F47" s="268"/>
    </row>
    <row r="48" spans="1:6" ht="12.75">
      <c r="A48" s="243"/>
      <c r="B48" s="49" t="s">
        <v>77</v>
      </c>
      <c r="C48" s="107">
        <v>1</v>
      </c>
      <c r="D48" s="64">
        <v>99.58</v>
      </c>
      <c r="E48" s="240"/>
      <c r="F48" s="268"/>
    </row>
    <row r="49" spans="1:6" ht="12.75">
      <c r="A49" s="243"/>
      <c r="B49" s="49" t="s">
        <v>133</v>
      </c>
      <c r="C49" s="107">
        <v>1</v>
      </c>
      <c r="D49" s="64">
        <v>105</v>
      </c>
      <c r="E49" s="240"/>
      <c r="F49" s="268"/>
    </row>
    <row r="50" spans="1:6" ht="12.75">
      <c r="A50" s="244"/>
      <c r="B50" s="49" t="s">
        <v>191</v>
      </c>
      <c r="C50" s="107">
        <v>1</v>
      </c>
      <c r="D50" s="64">
        <v>113.1</v>
      </c>
      <c r="E50" s="211"/>
      <c r="F50" s="269"/>
    </row>
    <row r="51" spans="1:6" ht="15">
      <c r="A51" s="242" t="s">
        <v>261</v>
      </c>
      <c r="B51" s="48" t="s">
        <v>275</v>
      </c>
      <c r="C51" s="108"/>
      <c r="D51" s="65"/>
      <c r="E51" s="9"/>
      <c r="F51" s="70"/>
    </row>
    <row r="52" spans="1:6" ht="12.75">
      <c r="A52" s="243"/>
      <c r="B52" s="51" t="s">
        <v>273</v>
      </c>
      <c r="C52" s="121">
        <v>1.5</v>
      </c>
      <c r="D52" s="124">
        <v>33.6</v>
      </c>
      <c r="E52" s="210">
        <v>503.6</v>
      </c>
      <c r="F52" s="267">
        <f>E52*F5</f>
        <v>2407.208</v>
      </c>
    </row>
    <row r="53" spans="1:6" ht="12.75">
      <c r="A53" s="243"/>
      <c r="B53" s="51" t="s">
        <v>108</v>
      </c>
      <c r="C53" s="121">
        <v>20</v>
      </c>
      <c r="D53" s="124">
        <v>110</v>
      </c>
      <c r="E53" s="240"/>
      <c r="F53" s="268"/>
    </row>
    <row r="54" spans="1:6" ht="12.75">
      <c r="A54" s="243"/>
      <c r="B54" s="51" t="s">
        <v>274</v>
      </c>
      <c r="C54" s="121">
        <v>20</v>
      </c>
      <c r="D54" s="124">
        <v>360</v>
      </c>
      <c r="E54" s="211"/>
      <c r="F54" s="269"/>
    </row>
    <row r="55" spans="1:6" ht="12.75">
      <c r="A55" s="242" t="s">
        <v>291</v>
      </c>
      <c r="B55" s="50" t="s">
        <v>293</v>
      </c>
      <c r="C55" s="157"/>
      <c r="D55" s="181"/>
      <c r="E55" s="9"/>
      <c r="F55" s="70"/>
    </row>
    <row r="56" spans="1:6" ht="12.75">
      <c r="A56" s="243"/>
      <c r="B56" s="51" t="s">
        <v>69</v>
      </c>
      <c r="C56" s="121">
        <v>2</v>
      </c>
      <c r="D56" s="124">
        <v>520</v>
      </c>
      <c r="E56" s="210">
        <v>705</v>
      </c>
      <c r="F56" s="267">
        <f>E56*F5</f>
        <v>3369.9</v>
      </c>
    </row>
    <row r="57" spans="1:6" ht="12.75">
      <c r="A57" s="244"/>
      <c r="B57" s="51" t="s">
        <v>180</v>
      </c>
      <c r="C57" s="121">
        <v>1</v>
      </c>
      <c r="D57" s="124">
        <v>185</v>
      </c>
      <c r="E57" s="211"/>
      <c r="F57" s="269"/>
    </row>
    <row r="58" spans="1:6" ht="12.75">
      <c r="A58" s="187"/>
      <c r="B58" s="90" t="s">
        <v>43</v>
      </c>
      <c r="C58" s="122"/>
      <c r="D58" s="126"/>
      <c r="E58" s="103">
        <f>SUM(E7:E57)</f>
        <v>5569.68</v>
      </c>
      <c r="F58" s="96">
        <f>SUM(F7:F57)</f>
        <v>39223.070400000004</v>
      </c>
    </row>
    <row r="59" spans="1:6" ht="12.75">
      <c r="A59" s="187"/>
      <c r="B59" s="93" t="s">
        <v>44</v>
      </c>
      <c r="C59" s="123"/>
      <c r="D59" s="125"/>
      <c r="E59" s="9"/>
      <c r="F59" s="69"/>
    </row>
    <row r="60" spans="1:6" ht="12.75">
      <c r="A60" s="242" t="s">
        <v>86</v>
      </c>
      <c r="B60" s="54" t="s">
        <v>28</v>
      </c>
      <c r="C60" s="192"/>
      <c r="D60" s="190"/>
      <c r="E60" s="8"/>
      <c r="F60" s="9"/>
    </row>
    <row r="61" spans="1:6" ht="12.75">
      <c r="A61" s="244"/>
      <c r="B61" s="147" t="s">
        <v>64</v>
      </c>
      <c r="C61" s="192">
        <v>4</v>
      </c>
      <c r="D61" s="191">
        <v>58.4</v>
      </c>
      <c r="E61" s="10"/>
      <c r="F61" s="38">
        <v>58.4</v>
      </c>
    </row>
    <row r="62" spans="1:6" ht="11.25" customHeight="1">
      <c r="A62" s="187" t="s">
        <v>146</v>
      </c>
      <c r="B62" s="49" t="s">
        <v>64</v>
      </c>
      <c r="C62" s="107">
        <v>3</v>
      </c>
      <c r="D62" s="64">
        <v>37.8</v>
      </c>
      <c r="E62" s="9"/>
      <c r="F62" s="17">
        <v>37.8</v>
      </c>
    </row>
    <row r="63" spans="1:6" ht="12" customHeight="1">
      <c r="A63" s="187" t="s">
        <v>261</v>
      </c>
      <c r="B63" s="51" t="s">
        <v>64</v>
      </c>
      <c r="C63" s="121">
        <v>3</v>
      </c>
      <c r="D63" s="124">
        <v>47.21</v>
      </c>
      <c r="E63" s="9"/>
      <c r="F63" s="17">
        <v>47.21</v>
      </c>
    </row>
    <row r="64" spans="1:6" ht="12.75" hidden="1">
      <c r="A64" s="187"/>
      <c r="B64" s="49" t="s">
        <v>195</v>
      </c>
      <c r="C64" s="107" t="s">
        <v>196</v>
      </c>
      <c r="D64" s="64" t="s">
        <v>197</v>
      </c>
      <c r="E64" s="9" t="s">
        <v>198</v>
      </c>
      <c r="F64" s="17"/>
    </row>
    <row r="65" spans="1:6" ht="12.75" hidden="1">
      <c r="A65" s="193"/>
      <c r="B65" s="49">
        <v>1283.5</v>
      </c>
      <c r="C65" s="85">
        <v>10.06</v>
      </c>
      <c r="D65" s="87">
        <v>12</v>
      </c>
      <c r="E65" s="16">
        <f>B65*C65*D65</f>
        <v>154944.12</v>
      </c>
      <c r="F65" s="17"/>
    </row>
    <row r="66" spans="1:6" ht="12.75">
      <c r="A66" s="3" t="s">
        <v>2</v>
      </c>
      <c r="B66" s="222" t="s">
        <v>3</v>
      </c>
      <c r="C66" s="224"/>
      <c r="D66" s="1"/>
      <c r="E66" s="1"/>
      <c r="F66" s="21"/>
    </row>
    <row r="67" spans="1:7" ht="15.75" customHeight="1">
      <c r="A67" s="4"/>
      <c r="B67" s="201" t="s">
        <v>6</v>
      </c>
      <c r="C67" s="202"/>
      <c r="D67" s="202"/>
      <c r="E67" s="203"/>
      <c r="F67" s="22">
        <f>B65*G67</f>
        <v>45358.004385</v>
      </c>
      <c r="G67">
        <v>35.33931</v>
      </c>
    </row>
    <row r="68" spans="1:7" ht="13.5" customHeight="1">
      <c r="A68" s="5"/>
      <c r="B68" s="204" t="s">
        <v>29</v>
      </c>
      <c r="C68" s="205"/>
      <c r="D68" s="205"/>
      <c r="E68" s="206"/>
      <c r="F68" s="22">
        <f>E65*G68</f>
        <v>46483.236</v>
      </c>
      <c r="G68" s="169">
        <v>0.3</v>
      </c>
    </row>
    <row r="69" spans="1:6" ht="12.75" customHeight="1">
      <c r="A69" s="19"/>
      <c r="B69" s="228" t="s">
        <v>30</v>
      </c>
      <c r="C69" s="229"/>
      <c r="D69" s="229"/>
      <c r="E69" s="230"/>
      <c r="F69" s="22">
        <v>2609.71</v>
      </c>
    </row>
    <row r="70" spans="1:6" ht="12.75" customHeight="1">
      <c r="A70" s="20"/>
      <c r="B70" s="201" t="s">
        <v>31</v>
      </c>
      <c r="C70" s="202"/>
      <c r="D70" s="202"/>
      <c r="E70" s="203"/>
      <c r="F70" s="22">
        <v>1694.04</v>
      </c>
    </row>
    <row r="71" spans="1:6" ht="12.75">
      <c r="A71" s="20"/>
      <c r="B71" s="197" t="s">
        <v>32</v>
      </c>
      <c r="C71" s="198"/>
      <c r="D71" s="198"/>
      <c r="E71" s="227"/>
      <c r="F71" s="22">
        <v>1311</v>
      </c>
    </row>
    <row r="72" spans="1:7" ht="12.75">
      <c r="A72" s="20"/>
      <c r="B72" s="197" t="s">
        <v>33</v>
      </c>
      <c r="C72" s="198"/>
      <c r="D72" s="198"/>
      <c r="E72" s="227"/>
      <c r="F72" s="22">
        <f>E65*G72</f>
        <v>17043.8532</v>
      </c>
      <c r="G72" s="169">
        <v>0.11</v>
      </c>
    </row>
    <row r="73" spans="1:7" ht="14.25" customHeight="1">
      <c r="A73" s="20"/>
      <c r="B73" s="197" t="s">
        <v>40</v>
      </c>
      <c r="C73" s="198"/>
      <c r="D73" s="198"/>
      <c r="E73" s="78"/>
      <c r="F73" s="22">
        <f>E65*G73</f>
        <v>8057.094239999999</v>
      </c>
      <c r="G73" s="170">
        <v>0.052</v>
      </c>
    </row>
    <row r="74" spans="1:7" ht="12.75" customHeight="1">
      <c r="A74" s="20"/>
      <c r="B74" s="215" t="s">
        <v>312</v>
      </c>
      <c r="C74" s="216"/>
      <c r="D74" s="216"/>
      <c r="E74" s="217"/>
      <c r="F74" s="82">
        <v>9052</v>
      </c>
      <c r="G74" s="169">
        <v>0.03</v>
      </c>
    </row>
    <row r="75" spans="1:6" ht="12.75" customHeight="1">
      <c r="A75" s="6"/>
      <c r="B75" s="79" t="s">
        <v>8</v>
      </c>
      <c r="C75" s="80"/>
      <c r="D75" s="80"/>
      <c r="E75" s="81"/>
      <c r="F75" s="59">
        <f>SUM(F58:F74)</f>
        <v>170975.41822500003</v>
      </c>
    </row>
    <row r="76" spans="1:6" ht="15.75" customHeight="1">
      <c r="A76" s="6"/>
      <c r="B76" s="199" t="s">
        <v>37</v>
      </c>
      <c r="C76" s="200"/>
      <c r="D76" s="200"/>
      <c r="E76" s="83"/>
      <c r="F76" s="73">
        <v>143531</v>
      </c>
    </row>
    <row r="77" spans="1:6" ht="12.75" customHeight="1">
      <c r="A77" s="6"/>
      <c r="B77" s="199" t="s">
        <v>41</v>
      </c>
      <c r="C77" s="200"/>
      <c r="D77" s="200"/>
      <c r="E77" s="77"/>
      <c r="F77" s="73">
        <f>F76-F75</f>
        <v>-27444.41822500003</v>
      </c>
    </row>
    <row r="78" spans="1:6" ht="12.75" customHeight="1">
      <c r="A78" s="212" t="s">
        <v>311</v>
      </c>
      <c r="B78" s="213"/>
      <c r="C78" s="213"/>
      <c r="D78" s="213"/>
      <c r="E78" s="214"/>
      <c r="F78" s="73">
        <v>52261</v>
      </c>
    </row>
    <row r="79" spans="1:6" ht="12.75">
      <c r="A79" s="196" t="s">
        <v>38</v>
      </c>
      <c r="B79" s="196"/>
      <c r="C79" s="196"/>
      <c r="D79" s="196"/>
      <c r="E79" s="196"/>
      <c r="F79" s="196"/>
    </row>
    <row r="80" spans="1:6" ht="12.75">
      <c r="A80" s="196" t="s">
        <v>39</v>
      </c>
      <c r="B80" s="196"/>
      <c r="C80" s="196"/>
      <c r="D80" s="196"/>
      <c r="E80" s="196"/>
      <c r="F80" s="196"/>
    </row>
  </sheetData>
  <sheetProtection/>
  <mergeCells count="42">
    <mergeCell ref="A79:F79"/>
    <mergeCell ref="A80:F80"/>
    <mergeCell ref="A1:F1"/>
    <mergeCell ref="A2:F2"/>
    <mergeCell ref="A3:A4"/>
    <mergeCell ref="B3:B4"/>
    <mergeCell ref="C3:E3"/>
    <mergeCell ref="F3:F4"/>
    <mergeCell ref="B66:C66"/>
    <mergeCell ref="A7:A16"/>
    <mergeCell ref="A60:A61"/>
    <mergeCell ref="A51:A54"/>
    <mergeCell ref="E52:E54"/>
    <mergeCell ref="A36:A37"/>
    <mergeCell ref="A38:A50"/>
    <mergeCell ref="E39:E50"/>
    <mergeCell ref="B67:E67"/>
    <mergeCell ref="F18:F24"/>
    <mergeCell ref="E8:E16"/>
    <mergeCell ref="F8:F16"/>
    <mergeCell ref="E56:E57"/>
    <mergeCell ref="F56:F57"/>
    <mergeCell ref="E32:E34"/>
    <mergeCell ref="F32:F34"/>
    <mergeCell ref="B77:D77"/>
    <mergeCell ref="B68:E68"/>
    <mergeCell ref="B69:E69"/>
    <mergeCell ref="B70:E70"/>
    <mergeCell ref="B71:E71"/>
    <mergeCell ref="B72:E72"/>
    <mergeCell ref="B73:D73"/>
    <mergeCell ref="B76:D76"/>
    <mergeCell ref="A17:A24"/>
    <mergeCell ref="E18:E24"/>
    <mergeCell ref="A25:A34"/>
    <mergeCell ref="E26:E30"/>
    <mergeCell ref="F26:F30"/>
    <mergeCell ref="A78:E78"/>
    <mergeCell ref="B74:E74"/>
    <mergeCell ref="F39:F50"/>
    <mergeCell ref="F52:F54"/>
    <mergeCell ref="A55:A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5">
      <selection activeCell="F48" sqref="F48"/>
    </sheetView>
  </sheetViews>
  <sheetFormatPr defaultColWidth="9.00390625" defaultRowHeight="12.75"/>
  <cols>
    <col min="1" max="1" width="3.625" style="0" customWidth="1"/>
    <col min="2" max="2" width="52.25390625" style="0" customWidth="1"/>
    <col min="3" max="3" width="8.75390625" style="0" customWidth="1"/>
    <col min="4" max="4" width="10.625" style="0" customWidth="1"/>
    <col min="5" max="5" width="9.125" style="0" hidden="1" customWidth="1"/>
    <col min="6" max="6" width="11.875" style="0" customWidth="1"/>
    <col min="7" max="7" width="9.125" style="0" hidden="1" customWidth="1"/>
  </cols>
  <sheetData>
    <row r="1" spans="1:6" ht="12.75">
      <c r="A1" s="212" t="s">
        <v>45</v>
      </c>
      <c r="B1" s="213"/>
      <c r="C1" s="213"/>
      <c r="D1" s="213"/>
      <c r="E1" s="213"/>
      <c r="F1" s="214"/>
    </row>
    <row r="2" spans="1:6" ht="12.75">
      <c r="A2" s="212" t="s">
        <v>14</v>
      </c>
      <c r="B2" s="213"/>
      <c r="C2" s="213"/>
      <c r="D2" s="213"/>
      <c r="E2" s="213"/>
      <c r="F2" s="214"/>
    </row>
    <row r="3" spans="1:6" ht="12.75">
      <c r="A3" s="225" t="s">
        <v>23</v>
      </c>
      <c r="B3" s="220" t="s">
        <v>5</v>
      </c>
      <c r="C3" s="222" t="s">
        <v>18</v>
      </c>
      <c r="D3" s="223"/>
      <c r="E3" s="224"/>
      <c r="F3" s="220" t="s">
        <v>19</v>
      </c>
    </row>
    <row r="4" spans="1:6" ht="28.5" customHeight="1">
      <c r="A4" s="226"/>
      <c r="B4" s="221"/>
      <c r="C4" s="2" t="s">
        <v>4</v>
      </c>
      <c r="D4" s="2" t="s">
        <v>20</v>
      </c>
      <c r="E4" s="2" t="s">
        <v>21</v>
      </c>
      <c r="F4" s="221"/>
    </row>
    <row r="5" spans="1:6" ht="13.5" customHeight="1" hidden="1">
      <c r="A5" s="18"/>
      <c r="B5" s="3"/>
      <c r="C5" s="1"/>
      <c r="D5" s="1"/>
      <c r="E5" s="1"/>
      <c r="F5" s="1">
        <v>4.78</v>
      </c>
    </row>
    <row r="6" spans="1:6" ht="14.25" customHeight="1">
      <c r="A6" s="18" t="s">
        <v>0</v>
      </c>
      <c r="B6" s="3" t="s">
        <v>1</v>
      </c>
      <c r="C6" s="1"/>
      <c r="D6" s="1"/>
      <c r="E6" s="1"/>
      <c r="F6" s="1"/>
    </row>
    <row r="7" spans="1:6" ht="11.25" customHeight="1">
      <c r="A7" s="207" t="s">
        <v>86</v>
      </c>
      <c r="B7" s="47" t="s">
        <v>87</v>
      </c>
      <c r="C7" s="1"/>
      <c r="D7" s="1"/>
      <c r="E7" s="8"/>
      <c r="F7" s="9"/>
    </row>
    <row r="8" spans="1:6" ht="12.75">
      <c r="A8" s="209"/>
      <c r="B8" s="147" t="s">
        <v>88</v>
      </c>
      <c r="C8" s="192">
        <v>2</v>
      </c>
      <c r="D8" s="191">
        <v>320</v>
      </c>
      <c r="E8" s="236">
        <v>2677</v>
      </c>
      <c r="F8" s="218">
        <f>E8*F5</f>
        <v>12796.060000000001</v>
      </c>
    </row>
    <row r="9" spans="1:6" ht="12.75">
      <c r="A9" s="209"/>
      <c r="B9" s="147" t="s">
        <v>89</v>
      </c>
      <c r="C9" s="192">
        <v>1</v>
      </c>
      <c r="D9" s="191">
        <v>280</v>
      </c>
      <c r="E9" s="237"/>
      <c r="F9" s="239"/>
    </row>
    <row r="10" spans="1:8" ht="12.75">
      <c r="A10" s="209"/>
      <c r="B10" s="147" t="s">
        <v>90</v>
      </c>
      <c r="C10" s="192">
        <v>1</v>
      </c>
      <c r="D10" s="191">
        <v>98</v>
      </c>
      <c r="E10" s="237"/>
      <c r="F10" s="239"/>
      <c r="G10" s="270"/>
      <c r="H10" s="271"/>
    </row>
    <row r="11" spans="1:6" ht="12.75">
      <c r="A11" s="209"/>
      <c r="B11" s="147" t="s">
        <v>91</v>
      </c>
      <c r="C11" s="192">
        <v>4</v>
      </c>
      <c r="D11" s="191">
        <v>41</v>
      </c>
      <c r="E11" s="237"/>
      <c r="F11" s="239"/>
    </row>
    <row r="12" spans="1:6" ht="12.75">
      <c r="A12" s="209"/>
      <c r="B12" s="147" t="s">
        <v>92</v>
      </c>
      <c r="C12" s="192">
        <v>2</v>
      </c>
      <c r="D12" s="191">
        <v>330</v>
      </c>
      <c r="E12" s="237"/>
      <c r="F12" s="239"/>
    </row>
    <row r="13" spans="1:6" ht="12.75">
      <c r="A13" s="209"/>
      <c r="B13" s="147" t="s">
        <v>93</v>
      </c>
      <c r="C13" s="192">
        <v>12</v>
      </c>
      <c r="D13" s="190">
        <v>1560</v>
      </c>
      <c r="E13" s="237"/>
      <c r="F13" s="239"/>
    </row>
    <row r="14" spans="1:6" ht="12.75">
      <c r="A14" s="208"/>
      <c r="B14" s="147" t="s">
        <v>94</v>
      </c>
      <c r="C14" s="192">
        <v>4</v>
      </c>
      <c r="D14" s="191">
        <v>48</v>
      </c>
      <c r="E14" s="238"/>
      <c r="F14" s="219"/>
    </row>
    <row r="15" spans="1:6" ht="14.25" customHeight="1">
      <c r="A15" s="141" t="s">
        <v>127</v>
      </c>
      <c r="B15" s="152" t="s">
        <v>129</v>
      </c>
      <c r="C15" s="115">
        <v>2</v>
      </c>
      <c r="D15" s="63"/>
      <c r="E15" s="148"/>
      <c r="F15" s="17">
        <v>16800</v>
      </c>
    </row>
    <row r="16" spans="1:6" ht="15">
      <c r="A16" s="207" t="s">
        <v>225</v>
      </c>
      <c r="B16" s="47" t="s">
        <v>252</v>
      </c>
      <c r="C16" s="108"/>
      <c r="D16" s="65"/>
      <c r="E16" s="148"/>
      <c r="F16" s="140"/>
    </row>
    <row r="17" spans="1:6" ht="12.75">
      <c r="A17" s="209"/>
      <c r="B17" s="49" t="s">
        <v>253</v>
      </c>
      <c r="C17" s="107">
        <v>1</v>
      </c>
      <c r="D17" s="185">
        <v>2250</v>
      </c>
      <c r="E17" s="236">
        <v>2514</v>
      </c>
      <c r="F17" s="218">
        <f>E17*F5</f>
        <v>12016.92</v>
      </c>
    </row>
    <row r="18" spans="1:6" ht="12.75">
      <c r="A18" s="209"/>
      <c r="B18" s="49" t="s">
        <v>254</v>
      </c>
      <c r="C18" s="107">
        <v>2</v>
      </c>
      <c r="D18" s="64">
        <v>264</v>
      </c>
      <c r="E18" s="238"/>
      <c r="F18" s="219"/>
    </row>
    <row r="19" spans="1:6" ht="15">
      <c r="A19" s="209"/>
      <c r="B19" s="48" t="s">
        <v>255</v>
      </c>
      <c r="C19" s="108"/>
      <c r="D19" s="65"/>
      <c r="E19" s="9"/>
      <c r="F19" s="17"/>
    </row>
    <row r="20" spans="1:6" ht="12.75" customHeight="1">
      <c r="A20" s="209"/>
      <c r="B20" s="49" t="s">
        <v>256</v>
      </c>
      <c r="C20" s="107">
        <v>2</v>
      </c>
      <c r="D20" s="64">
        <v>454.7</v>
      </c>
      <c r="E20" s="210">
        <v>487.7</v>
      </c>
      <c r="F20" s="218">
        <f>E20*F5</f>
        <v>2331.206</v>
      </c>
    </row>
    <row r="21" spans="1:6" ht="12.75">
      <c r="A21" s="209"/>
      <c r="B21" s="49" t="s">
        <v>207</v>
      </c>
      <c r="C21" s="107">
        <v>2</v>
      </c>
      <c r="D21" s="64">
        <v>16</v>
      </c>
      <c r="E21" s="240"/>
      <c r="F21" s="239"/>
    </row>
    <row r="22" spans="1:6" ht="12.75">
      <c r="A22" s="208"/>
      <c r="B22" s="49" t="s">
        <v>257</v>
      </c>
      <c r="C22" s="107">
        <v>1</v>
      </c>
      <c r="D22" s="64">
        <v>17</v>
      </c>
      <c r="E22" s="211"/>
      <c r="F22" s="219"/>
    </row>
    <row r="23" spans="1:6" ht="15">
      <c r="A23" s="231" t="s">
        <v>261</v>
      </c>
      <c r="B23" s="48" t="s">
        <v>282</v>
      </c>
      <c r="C23" s="108"/>
      <c r="D23" s="65"/>
      <c r="E23" s="16"/>
      <c r="F23" s="17"/>
    </row>
    <row r="24" spans="1:6" ht="12.75">
      <c r="A24" s="235"/>
      <c r="B24" s="51" t="s">
        <v>273</v>
      </c>
      <c r="C24" s="121">
        <v>1</v>
      </c>
      <c r="D24" s="124">
        <v>22.4</v>
      </c>
      <c r="E24" s="210">
        <v>257.4</v>
      </c>
      <c r="F24" s="218">
        <f>E24*F5</f>
        <v>1230.3719999999998</v>
      </c>
    </row>
    <row r="25" spans="1:6" ht="12.75">
      <c r="A25" s="235"/>
      <c r="B25" s="51" t="s">
        <v>108</v>
      </c>
      <c r="C25" s="121">
        <v>10</v>
      </c>
      <c r="D25" s="124">
        <v>55</v>
      </c>
      <c r="E25" s="240"/>
      <c r="F25" s="239"/>
    </row>
    <row r="26" spans="1:6" ht="12.75">
      <c r="A26" s="235"/>
      <c r="B26" s="51" t="s">
        <v>274</v>
      </c>
      <c r="C26" s="121">
        <v>10</v>
      </c>
      <c r="D26" s="124">
        <v>180</v>
      </c>
      <c r="E26" s="211"/>
      <c r="F26" s="219"/>
    </row>
    <row r="27" spans="1:6" ht="15">
      <c r="A27" s="235"/>
      <c r="B27" s="48" t="s">
        <v>288</v>
      </c>
      <c r="C27" s="108"/>
      <c r="D27" s="65"/>
      <c r="E27" s="16"/>
      <c r="F27" s="17"/>
    </row>
    <row r="28" spans="1:6" ht="12.75">
      <c r="A28" s="235"/>
      <c r="B28" s="51" t="s">
        <v>286</v>
      </c>
      <c r="C28" s="121">
        <v>2</v>
      </c>
      <c r="D28" s="124">
        <v>370</v>
      </c>
      <c r="E28" s="9">
        <v>370</v>
      </c>
      <c r="F28" s="17">
        <f>E28*F5</f>
        <v>1768.6000000000001</v>
      </c>
    </row>
    <row r="29" spans="1:6" ht="12.75" customHeight="1">
      <c r="A29" s="231" t="s">
        <v>310</v>
      </c>
      <c r="B29" s="50" t="s">
        <v>300</v>
      </c>
      <c r="C29" s="157"/>
      <c r="D29" s="181"/>
      <c r="E29" s="16"/>
      <c r="F29" s="17"/>
    </row>
    <row r="30" spans="1:6" ht="12.75">
      <c r="A30" s="235"/>
      <c r="B30" s="51" t="s">
        <v>145</v>
      </c>
      <c r="C30" s="121">
        <v>1</v>
      </c>
      <c r="D30" s="124">
        <v>310</v>
      </c>
      <c r="E30" s="210">
        <v>467.5</v>
      </c>
      <c r="F30" s="218">
        <f>E30*F5</f>
        <v>2234.65</v>
      </c>
    </row>
    <row r="31" spans="1:6" ht="12.75">
      <c r="A31" s="235"/>
      <c r="B31" s="51" t="s">
        <v>301</v>
      </c>
      <c r="C31" s="121">
        <v>1</v>
      </c>
      <c r="D31" s="124">
        <v>80</v>
      </c>
      <c r="E31" s="240"/>
      <c r="F31" s="239"/>
    </row>
    <row r="32" spans="1:6" ht="12.75">
      <c r="A32" s="232"/>
      <c r="B32" s="51" t="s">
        <v>108</v>
      </c>
      <c r="C32" s="121">
        <v>12.5</v>
      </c>
      <c r="D32" s="124">
        <v>77.5</v>
      </c>
      <c r="E32" s="211"/>
      <c r="F32" s="219"/>
    </row>
    <row r="33" spans="1:6" ht="12.75">
      <c r="A33" s="46"/>
      <c r="B33" s="90" t="s">
        <v>43</v>
      </c>
      <c r="C33" s="128"/>
      <c r="D33" s="131"/>
      <c r="E33" s="104">
        <f>SUM(E8:E32)</f>
        <v>6773.599999999999</v>
      </c>
      <c r="F33" s="92">
        <f>SUM(F8:F32)</f>
        <v>49177.808000000005</v>
      </c>
    </row>
    <row r="34" spans="1:6" ht="12.75">
      <c r="A34" s="46"/>
      <c r="B34" s="93" t="s">
        <v>44</v>
      </c>
      <c r="C34" s="129"/>
      <c r="D34" s="132"/>
      <c r="E34" s="45"/>
      <c r="F34" s="89"/>
    </row>
    <row r="35" spans="1:6" ht="15">
      <c r="A35" s="23"/>
      <c r="B35" s="47" t="s">
        <v>63</v>
      </c>
      <c r="C35" s="60"/>
      <c r="D35" s="61"/>
      <c r="E35" s="9"/>
      <c r="F35" s="17"/>
    </row>
    <row r="36" spans="1:6" ht="12.75">
      <c r="A36" s="23"/>
      <c r="B36" s="49" t="s">
        <v>64</v>
      </c>
      <c r="C36" s="60">
        <v>4</v>
      </c>
      <c r="D36" s="61">
        <v>58.4</v>
      </c>
      <c r="E36" s="9"/>
      <c r="F36" s="17">
        <v>58.4</v>
      </c>
    </row>
    <row r="37" spans="1:6" ht="13.5" customHeight="1">
      <c r="A37" s="231" t="s">
        <v>261</v>
      </c>
      <c r="B37" s="51" t="s">
        <v>64</v>
      </c>
      <c r="C37" s="175">
        <v>2</v>
      </c>
      <c r="D37" s="176">
        <v>31.48</v>
      </c>
      <c r="E37" s="9"/>
      <c r="F37" s="17">
        <v>31.48</v>
      </c>
    </row>
    <row r="38" spans="1:6" ht="15">
      <c r="A38" s="235"/>
      <c r="B38" s="48" t="s">
        <v>287</v>
      </c>
      <c r="C38" s="1"/>
      <c r="D38" s="1"/>
      <c r="E38" s="9"/>
      <c r="F38" s="17"/>
    </row>
    <row r="39" spans="1:6" ht="12.75">
      <c r="A39" s="232"/>
      <c r="B39" s="51" t="s">
        <v>217</v>
      </c>
      <c r="C39" s="175">
        <v>1</v>
      </c>
      <c r="D39" s="176">
        <v>230</v>
      </c>
      <c r="E39" s="9"/>
      <c r="F39" s="17">
        <v>230</v>
      </c>
    </row>
    <row r="40" spans="1:6" ht="12.75" hidden="1">
      <c r="A40" s="55"/>
      <c r="B40" s="49" t="s">
        <v>195</v>
      </c>
      <c r="C40" s="107" t="s">
        <v>196</v>
      </c>
      <c r="D40" s="64" t="s">
        <v>197</v>
      </c>
      <c r="E40" s="9" t="s">
        <v>198</v>
      </c>
      <c r="F40" s="17"/>
    </row>
    <row r="41" spans="1:6" ht="12.75" hidden="1">
      <c r="A41" s="55"/>
      <c r="B41" s="86">
        <v>1249.4</v>
      </c>
      <c r="C41" s="85">
        <v>10.06</v>
      </c>
      <c r="D41" s="87">
        <v>12</v>
      </c>
      <c r="E41" s="16">
        <f>B41*C41*D41</f>
        <v>150827.56800000003</v>
      </c>
      <c r="F41" s="17"/>
    </row>
    <row r="42" spans="1:6" ht="12.75">
      <c r="A42" s="3" t="s">
        <v>2</v>
      </c>
      <c r="B42" s="222" t="s">
        <v>3</v>
      </c>
      <c r="C42" s="224"/>
      <c r="D42" s="52"/>
      <c r="E42" s="1"/>
      <c r="F42" s="22"/>
    </row>
    <row r="43" spans="1:7" ht="15.75" customHeight="1">
      <c r="A43" s="4"/>
      <c r="B43" s="201" t="s">
        <v>6</v>
      </c>
      <c r="C43" s="202"/>
      <c r="D43" s="202"/>
      <c r="E43" s="203"/>
      <c r="F43" s="22">
        <f>B41*G43</f>
        <v>44152.933914</v>
      </c>
      <c r="G43">
        <v>35.33931</v>
      </c>
    </row>
    <row r="44" spans="1:7" ht="15" customHeight="1">
      <c r="A44" s="5"/>
      <c r="B44" s="204" t="s">
        <v>29</v>
      </c>
      <c r="C44" s="205"/>
      <c r="D44" s="205"/>
      <c r="E44" s="206"/>
      <c r="F44" s="22">
        <f>E41*G44</f>
        <v>45248.27040000001</v>
      </c>
      <c r="G44" s="169">
        <v>0.3</v>
      </c>
    </row>
    <row r="45" spans="1:6" ht="12.75" customHeight="1">
      <c r="A45" s="19"/>
      <c r="B45" s="228" t="s">
        <v>30</v>
      </c>
      <c r="C45" s="229"/>
      <c r="D45" s="229"/>
      <c r="E45" s="230"/>
      <c r="F45" s="22">
        <v>3640</v>
      </c>
    </row>
    <row r="46" spans="1:6" ht="12.75" customHeight="1">
      <c r="A46" s="20"/>
      <c r="B46" s="201" t="s">
        <v>31</v>
      </c>
      <c r="C46" s="202"/>
      <c r="D46" s="202"/>
      <c r="E46" s="203"/>
      <c r="F46" s="22">
        <v>1649.16</v>
      </c>
    </row>
    <row r="47" spans="1:6" ht="12.75">
      <c r="A47" s="20"/>
      <c r="B47" s="197" t="s">
        <v>32</v>
      </c>
      <c r="C47" s="198"/>
      <c r="D47" s="198"/>
      <c r="E47" s="227"/>
      <c r="F47" s="22">
        <v>1333</v>
      </c>
    </row>
    <row r="48" spans="1:7" ht="12.75">
      <c r="A48" s="20"/>
      <c r="B48" s="197" t="s">
        <v>33</v>
      </c>
      <c r="C48" s="198"/>
      <c r="D48" s="198"/>
      <c r="E48" s="227"/>
      <c r="F48" s="22">
        <f>E41*G48</f>
        <v>16591.03248</v>
      </c>
      <c r="G48" s="169">
        <v>0.11</v>
      </c>
    </row>
    <row r="49" spans="1:7" ht="14.25" customHeight="1">
      <c r="A49" s="20"/>
      <c r="B49" s="197" t="s">
        <v>40</v>
      </c>
      <c r="C49" s="198"/>
      <c r="D49" s="198"/>
      <c r="E49" s="78"/>
      <c r="F49" s="22">
        <f>E41*G49</f>
        <v>7843.033536000001</v>
      </c>
      <c r="G49" s="170">
        <v>0.052</v>
      </c>
    </row>
    <row r="50" spans="1:7" ht="12.75" customHeight="1">
      <c r="A50" s="20"/>
      <c r="B50" s="215" t="s">
        <v>312</v>
      </c>
      <c r="C50" s="216"/>
      <c r="D50" s="216"/>
      <c r="E50" s="217"/>
      <c r="F50" s="82">
        <v>8422</v>
      </c>
      <c r="G50" s="169">
        <v>0.03</v>
      </c>
    </row>
    <row r="51" spans="1:6" ht="12.75" customHeight="1">
      <c r="A51" s="6"/>
      <c r="B51" s="79" t="s">
        <v>8</v>
      </c>
      <c r="C51" s="80"/>
      <c r="D51" s="80"/>
      <c r="E51" s="81"/>
      <c r="F51" s="59">
        <f>SUM(F33:F50)</f>
        <v>178377.11833000003</v>
      </c>
    </row>
    <row r="52" spans="1:6" ht="12.75" customHeight="1">
      <c r="A52" s="6"/>
      <c r="B52" s="199" t="s">
        <v>37</v>
      </c>
      <c r="C52" s="200"/>
      <c r="D52" s="200"/>
      <c r="E52" s="83"/>
      <c r="F52" s="73">
        <v>146911</v>
      </c>
    </row>
    <row r="53" spans="1:6" ht="12.75">
      <c r="A53" s="6"/>
      <c r="B53" s="199" t="s">
        <v>42</v>
      </c>
      <c r="C53" s="200"/>
      <c r="D53" s="200"/>
      <c r="E53" s="77"/>
      <c r="F53" s="73">
        <f>F52-F51</f>
        <v>-31466.118330000027</v>
      </c>
    </row>
    <row r="54" spans="1:6" ht="12.75">
      <c r="A54" s="212" t="s">
        <v>311</v>
      </c>
      <c r="B54" s="213"/>
      <c r="C54" s="213"/>
      <c r="D54" s="213"/>
      <c r="E54" s="214"/>
      <c r="F54" s="73">
        <v>6335</v>
      </c>
    </row>
    <row r="55" spans="1:6" ht="14.25" customHeight="1">
      <c r="A55" s="196" t="s">
        <v>38</v>
      </c>
      <c r="B55" s="196"/>
      <c r="C55" s="196"/>
      <c r="D55" s="196"/>
      <c r="E55" s="196"/>
      <c r="F55" s="196"/>
    </row>
    <row r="56" spans="1:6" ht="12.75">
      <c r="A56" s="196" t="s">
        <v>39</v>
      </c>
      <c r="B56" s="196"/>
      <c r="C56" s="196"/>
      <c r="D56" s="196"/>
      <c r="E56" s="196"/>
      <c r="F56" s="196"/>
    </row>
  </sheetData>
  <sheetProtection/>
  <mergeCells count="36">
    <mergeCell ref="A29:A32"/>
    <mergeCell ref="B52:D52"/>
    <mergeCell ref="B53:D53"/>
    <mergeCell ref="B47:E47"/>
    <mergeCell ref="B48:E48"/>
    <mergeCell ref="B44:E44"/>
    <mergeCell ref="B46:E46"/>
    <mergeCell ref="A37:A39"/>
    <mergeCell ref="F3:F4"/>
    <mergeCell ref="A55:F55"/>
    <mergeCell ref="A56:F56"/>
    <mergeCell ref="G10:H10"/>
    <mergeCell ref="B42:C42"/>
    <mergeCell ref="B49:D49"/>
    <mergeCell ref="B43:E43"/>
    <mergeCell ref="A7:A14"/>
    <mergeCell ref="A23:A28"/>
    <mergeCell ref="A16:A22"/>
    <mergeCell ref="F17:F18"/>
    <mergeCell ref="E20:E22"/>
    <mergeCell ref="F20:F22"/>
    <mergeCell ref="B45:E45"/>
    <mergeCell ref="E24:E26"/>
    <mergeCell ref="F24:F26"/>
    <mergeCell ref="E30:E32"/>
    <mergeCell ref="F30:F32"/>
    <mergeCell ref="A54:E54"/>
    <mergeCell ref="B50:E50"/>
    <mergeCell ref="A1:F1"/>
    <mergeCell ref="A2:F2"/>
    <mergeCell ref="A3:A4"/>
    <mergeCell ref="B3:B4"/>
    <mergeCell ref="C3:E3"/>
    <mergeCell ref="E8:E14"/>
    <mergeCell ref="F8:F14"/>
    <mergeCell ref="E17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J50" sqref="J50"/>
    </sheetView>
  </sheetViews>
  <sheetFormatPr defaultColWidth="9.00390625" defaultRowHeight="12.75"/>
  <cols>
    <col min="1" max="1" width="3.00390625" style="0" customWidth="1"/>
    <col min="2" max="2" width="53.00390625" style="0" customWidth="1"/>
    <col min="3" max="3" width="6.25390625" style="0" customWidth="1"/>
    <col min="4" max="4" width="10.375" style="0" customWidth="1"/>
    <col min="5" max="5" width="8.625" style="0" hidden="1" customWidth="1"/>
    <col min="6" max="6" width="10.25390625" style="0" customWidth="1"/>
    <col min="7" max="7" width="9.125" style="0" hidden="1" customWidth="1"/>
  </cols>
  <sheetData>
    <row r="1" spans="1:6" ht="12.75">
      <c r="A1" s="212" t="s">
        <v>45</v>
      </c>
      <c r="B1" s="213"/>
      <c r="C1" s="213"/>
      <c r="D1" s="213"/>
      <c r="E1" s="213"/>
      <c r="F1" s="214"/>
    </row>
    <row r="2" spans="1:6" ht="12.75">
      <c r="A2" s="212" t="s">
        <v>15</v>
      </c>
      <c r="B2" s="213"/>
      <c r="C2" s="213"/>
      <c r="D2" s="213"/>
      <c r="E2" s="213"/>
      <c r="F2" s="214"/>
    </row>
    <row r="3" spans="1:6" ht="12.75">
      <c r="A3" s="225" t="s">
        <v>23</v>
      </c>
      <c r="B3" s="220" t="s">
        <v>5</v>
      </c>
      <c r="C3" s="222" t="s">
        <v>18</v>
      </c>
      <c r="D3" s="223"/>
      <c r="E3" s="224"/>
      <c r="F3" s="220" t="s">
        <v>19</v>
      </c>
    </row>
    <row r="4" spans="1:6" ht="24.75" customHeight="1">
      <c r="A4" s="226"/>
      <c r="B4" s="221"/>
      <c r="C4" s="2" t="s">
        <v>4</v>
      </c>
      <c r="D4" s="2" t="s">
        <v>20</v>
      </c>
      <c r="E4" s="2" t="s">
        <v>21</v>
      </c>
      <c r="F4" s="221"/>
    </row>
    <row r="5" spans="1:6" ht="9" customHeight="1" hidden="1">
      <c r="A5" s="18"/>
      <c r="B5" s="3"/>
      <c r="C5" s="1"/>
      <c r="D5" s="1"/>
      <c r="E5" s="1"/>
      <c r="F5" s="1">
        <v>4.78</v>
      </c>
    </row>
    <row r="6" spans="1:6" ht="13.5" customHeight="1">
      <c r="A6" s="18" t="s">
        <v>0</v>
      </c>
      <c r="B6" s="3" t="s">
        <v>1</v>
      </c>
      <c r="C6" s="1"/>
      <c r="D6" s="1"/>
      <c r="E6" s="1"/>
      <c r="F6" s="1"/>
    </row>
    <row r="7" spans="1:6" ht="12.75" customHeight="1">
      <c r="A7" s="231" t="s">
        <v>97</v>
      </c>
      <c r="B7" s="47" t="s">
        <v>103</v>
      </c>
      <c r="C7" s="1"/>
      <c r="D7" s="1"/>
      <c r="E7" s="12"/>
      <c r="F7" s="17"/>
    </row>
    <row r="8" spans="1:6" ht="12.75">
      <c r="A8" s="235"/>
      <c r="B8" s="151" t="s">
        <v>104</v>
      </c>
      <c r="C8" s="183">
        <v>1</v>
      </c>
      <c r="D8" s="184">
        <v>40</v>
      </c>
      <c r="E8" s="210">
        <v>145</v>
      </c>
      <c r="F8" s="218">
        <f>E8*F5</f>
        <v>693.1</v>
      </c>
    </row>
    <row r="9" spans="1:6" ht="13.5" customHeight="1">
      <c r="A9" s="235"/>
      <c r="B9" s="151" t="s">
        <v>105</v>
      </c>
      <c r="C9" s="183">
        <v>1</v>
      </c>
      <c r="D9" s="184">
        <v>33</v>
      </c>
      <c r="E9" s="240"/>
      <c r="F9" s="239"/>
    </row>
    <row r="10" spans="1:6" ht="12.75">
      <c r="A10" s="232"/>
      <c r="B10" s="151" t="s">
        <v>106</v>
      </c>
      <c r="C10" s="183">
        <v>1</v>
      </c>
      <c r="D10" s="184">
        <v>72</v>
      </c>
      <c r="E10" s="211"/>
      <c r="F10" s="219"/>
    </row>
    <row r="11" spans="1:6" ht="18.75">
      <c r="A11" s="23" t="s">
        <v>128</v>
      </c>
      <c r="B11" s="152" t="s">
        <v>129</v>
      </c>
      <c r="C11" s="127">
        <v>2</v>
      </c>
      <c r="D11" s="130"/>
      <c r="E11" s="16"/>
      <c r="F11" s="17">
        <v>17400</v>
      </c>
    </row>
    <row r="12" spans="1:6" ht="15">
      <c r="A12" s="231"/>
      <c r="B12" s="48" t="s">
        <v>282</v>
      </c>
      <c r="C12" s="108"/>
      <c r="D12" s="65"/>
      <c r="E12" s="16"/>
      <c r="F12" s="140"/>
    </row>
    <row r="13" spans="1:6" ht="12.75">
      <c r="A13" s="235"/>
      <c r="B13" s="51" t="s">
        <v>273</v>
      </c>
      <c r="C13" s="121">
        <v>1</v>
      </c>
      <c r="D13" s="124">
        <v>22.4</v>
      </c>
      <c r="E13" s="210">
        <v>312.4</v>
      </c>
      <c r="F13" s="218">
        <f>E13*F5</f>
        <v>1493.272</v>
      </c>
    </row>
    <row r="14" spans="1:6" ht="12.75">
      <c r="A14" s="235"/>
      <c r="B14" s="51" t="s">
        <v>108</v>
      </c>
      <c r="C14" s="121">
        <v>20</v>
      </c>
      <c r="D14" s="124">
        <v>110</v>
      </c>
      <c r="E14" s="240"/>
      <c r="F14" s="239"/>
    </row>
    <row r="15" spans="1:6" ht="12.75">
      <c r="A15" s="235"/>
      <c r="B15" s="51" t="s">
        <v>274</v>
      </c>
      <c r="C15" s="121">
        <v>10</v>
      </c>
      <c r="D15" s="124">
        <v>180</v>
      </c>
      <c r="E15" s="211"/>
      <c r="F15" s="219"/>
    </row>
    <row r="16" spans="1:6" ht="15">
      <c r="A16" s="235"/>
      <c r="B16" s="48" t="s">
        <v>276</v>
      </c>
      <c r="C16" s="108"/>
      <c r="D16" s="65"/>
      <c r="E16" s="16"/>
      <c r="F16" s="140"/>
    </row>
    <row r="17" spans="1:6" ht="12.75">
      <c r="A17" s="235"/>
      <c r="B17" s="51" t="s">
        <v>277</v>
      </c>
      <c r="C17" s="121">
        <v>1</v>
      </c>
      <c r="D17" s="124">
        <v>30</v>
      </c>
      <c r="E17" s="210">
        <v>274.1</v>
      </c>
      <c r="F17" s="218">
        <f>E17*F5</f>
        <v>1310.198</v>
      </c>
    </row>
    <row r="18" spans="1:6" ht="12.75">
      <c r="A18" s="235"/>
      <c r="B18" s="51" t="s">
        <v>278</v>
      </c>
      <c r="C18" s="121">
        <v>1</v>
      </c>
      <c r="D18" s="124">
        <v>184.1</v>
      </c>
      <c r="E18" s="240"/>
      <c r="F18" s="239"/>
    </row>
    <row r="19" spans="1:6" ht="12.75">
      <c r="A19" s="235"/>
      <c r="B19" s="51" t="s">
        <v>279</v>
      </c>
      <c r="C19" s="121">
        <v>2</v>
      </c>
      <c r="D19" s="124">
        <v>60</v>
      </c>
      <c r="E19" s="211"/>
      <c r="F19" s="219"/>
    </row>
    <row r="20" spans="1:6" ht="12.75">
      <c r="A20" s="231" t="s">
        <v>291</v>
      </c>
      <c r="B20" s="50" t="s">
        <v>293</v>
      </c>
      <c r="C20" s="157"/>
      <c r="D20" s="181"/>
      <c r="E20" s="16"/>
      <c r="F20" s="140"/>
    </row>
    <row r="21" spans="1:6" ht="12.75">
      <c r="A21" s="235"/>
      <c r="B21" s="51" t="s">
        <v>294</v>
      </c>
      <c r="C21" s="121">
        <v>2</v>
      </c>
      <c r="D21" s="124">
        <v>404</v>
      </c>
      <c r="E21" s="210">
        <v>909</v>
      </c>
      <c r="F21" s="218">
        <f>E21*F5</f>
        <v>4345.02</v>
      </c>
    </row>
    <row r="22" spans="1:6" ht="12.75">
      <c r="A22" s="235"/>
      <c r="B22" s="51" t="s">
        <v>180</v>
      </c>
      <c r="C22" s="121">
        <v>1</v>
      </c>
      <c r="D22" s="124">
        <v>185</v>
      </c>
      <c r="E22" s="240"/>
      <c r="F22" s="239"/>
    </row>
    <row r="23" spans="1:6" ht="12.75">
      <c r="A23" s="235"/>
      <c r="B23" s="51" t="s">
        <v>295</v>
      </c>
      <c r="C23" s="121">
        <v>1</v>
      </c>
      <c r="D23" s="124">
        <v>320</v>
      </c>
      <c r="E23" s="211"/>
      <c r="F23" s="219"/>
    </row>
    <row r="24" spans="1:6" ht="15">
      <c r="A24" s="235"/>
      <c r="B24" s="48" t="s">
        <v>299</v>
      </c>
      <c r="C24" s="157"/>
      <c r="D24" s="181"/>
      <c r="E24" s="16"/>
      <c r="F24" s="140"/>
    </row>
    <row r="25" spans="1:6" ht="12.75">
      <c r="A25" s="235"/>
      <c r="B25" s="51" t="s">
        <v>296</v>
      </c>
      <c r="C25" s="121">
        <v>1</v>
      </c>
      <c r="D25" s="124">
        <v>452</v>
      </c>
      <c r="E25" s="210">
        <v>632</v>
      </c>
      <c r="F25" s="218">
        <f>E25*F5</f>
        <v>3020.96</v>
      </c>
    </row>
    <row r="26" spans="1:6" ht="12.75">
      <c r="A26" s="235"/>
      <c r="B26" s="51" t="s">
        <v>297</v>
      </c>
      <c r="C26" s="121">
        <v>2</v>
      </c>
      <c r="D26" s="124">
        <v>126</v>
      </c>
      <c r="E26" s="240"/>
      <c r="F26" s="239"/>
    </row>
    <row r="27" spans="1:6" ht="12.75">
      <c r="A27" s="232"/>
      <c r="B27" s="51" t="s">
        <v>298</v>
      </c>
      <c r="C27" s="121">
        <v>2</v>
      </c>
      <c r="D27" s="124">
        <v>54</v>
      </c>
      <c r="E27" s="211"/>
      <c r="F27" s="219"/>
    </row>
    <row r="28" spans="1:6" ht="15">
      <c r="A28" s="231" t="s">
        <v>308</v>
      </c>
      <c r="B28" s="178" t="s">
        <v>241</v>
      </c>
      <c r="C28" s="121"/>
      <c r="D28" s="124"/>
      <c r="E28" s="45"/>
      <c r="F28" s="44"/>
    </row>
    <row r="29" spans="1:6" ht="12.75">
      <c r="A29" s="232"/>
      <c r="B29" s="51" t="s">
        <v>309</v>
      </c>
      <c r="C29" s="121">
        <v>1</v>
      </c>
      <c r="D29" s="124">
        <v>320</v>
      </c>
      <c r="E29" s="45">
        <v>320</v>
      </c>
      <c r="F29" s="44">
        <f>E29*F5</f>
        <v>1529.6000000000001</v>
      </c>
    </row>
    <row r="30" spans="1:6" ht="12.75">
      <c r="A30" s="23"/>
      <c r="B30" s="90" t="s">
        <v>43</v>
      </c>
      <c r="C30" s="133"/>
      <c r="D30" s="106"/>
      <c r="E30" s="103"/>
      <c r="F30" s="96">
        <f>SUM(F7:F29)</f>
        <v>29792.149999999998</v>
      </c>
    </row>
    <row r="31" spans="1:6" ht="12.75">
      <c r="A31" s="23"/>
      <c r="B31" s="93" t="s">
        <v>44</v>
      </c>
      <c r="C31" s="134"/>
      <c r="D31" s="105"/>
      <c r="E31" s="9"/>
      <c r="F31" s="69"/>
    </row>
    <row r="32" spans="1:6" ht="15">
      <c r="A32" s="241" t="s">
        <v>52</v>
      </c>
      <c r="B32" s="47" t="s">
        <v>63</v>
      </c>
      <c r="C32" s="182"/>
      <c r="D32" s="1"/>
      <c r="E32" s="9"/>
      <c r="F32" s="17"/>
    </row>
    <row r="33" spans="1:6" ht="12.75">
      <c r="A33" s="241"/>
      <c r="B33" s="49" t="s">
        <v>64</v>
      </c>
      <c r="C33" s="107">
        <v>4</v>
      </c>
      <c r="D33" s="64">
        <v>58.4</v>
      </c>
      <c r="E33" s="9"/>
      <c r="F33" s="17">
        <v>58.4</v>
      </c>
    </row>
    <row r="34" spans="1:6" ht="18.75">
      <c r="A34" s="46" t="s">
        <v>86</v>
      </c>
      <c r="B34" s="147" t="s">
        <v>64</v>
      </c>
      <c r="C34" s="192">
        <v>5</v>
      </c>
      <c r="D34" s="191">
        <v>73</v>
      </c>
      <c r="E34" s="9"/>
      <c r="F34" s="17">
        <v>73</v>
      </c>
    </row>
    <row r="35" spans="1:6" ht="18.75">
      <c r="A35" s="46" t="s">
        <v>261</v>
      </c>
      <c r="B35" s="51" t="s">
        <v>64</v>
      </c>
      <c r="C35" s="121">
        <v>3</v>
      </c>
      <c r="D35" s="124">
        <v>47.21</v>
      </c>
      <c r="E35" s="9"/>
      <c r="F35" s="17">
        <v>47.21</v>
      </c>
    </row>
    <row r="36" spans="1:6" ht="12.75">
      <c r="A36" s="231" t="s">
        <v>261</v>
      </c>
      <c r="B36" s="177" t="s">
        <v>280</v>
      </c>
      <c r="C36" s="108"/>
      <c r="D36" s="65"/>
      <c r="E36" s="9"/>
      <c r="F36" s="17"/>
    </row>
    <row r="37" spans="1:6" ht="12.75">
      <c r="A37" s="232"/>
      <c r="B37" s="51" t="s">
        <v>281</v>
      </c>
      <c r="C37" s="121">
        <v>1</v>
      </c>
      <c r="D37" s="124">
        <v>28</v>
      </c>
      <c r="E37" s="9"/>
      <c r="F37" s="17">
        <v>28</v>
      </c>
    </row>
    <row r="38" spans="1:6" ht="12.75" hidden="1">
      <c r="A38" s="46"/>
      <c r="B38" s="49" t="s">
        <v>195</v>
      </c>
      <c r="C38" s="107" t="s">
        <v>196</v>
      </c>
      <c r="D38" s="64" t="s">
        <v>197</v>
      </c>
      <c r="E38" s="9" t="s">
        <v>198</v>
      </c>
      <c r="F38" s="17"/>
    </row>
    <row r="39" spans="1:6" ht="12.75" hidden="1">
      <c r="A39" s="46"/>
      <c r="B39" s="86">
        <v>1284.4</v>
      </c>
      <c r="C39" s="85">
        <v>10.06</v>
      </c>
      <c r="D39" s="87">
        <v>12</v>
      </c>
      <c r="E39" s="16">
        <f>B39*C39*D39</f>
        <v>155052.76800000004</v>
      </c>
      <c r="F39" s="17"/>
    </row>
    <row r="40" spans="1:6" ht="12.75">
      <c r="A40" s="3" t="s">
        <v>2</v>
      </c>
      <c r="B40" s="222" t="s">
        <v>3</v>
      </c>
      <c r="C40" s="224"/>
      <c r="D40" s="1"/>
      <c r="E40" s="1"/>
      <c r="F40" s="22"/>
    </row>
    <row r="41" spans="1:7" ht="14.25" customHeight="1">
      <c r="A41" s="4"/>
      <c r="B41" s="201" t="s">
        <v>6</v>
      </c>
      <c r="C41" s="202"/>
      <c r="D41" s="202"/>
      <c r="E41" s="203"/>
      <c r="F41" s="22">
        <f>B39*G41</f>
        <v>45389.809764</v>
      </c>
      <c r="G41">
        <v>35.33931</v>
      </c>
    </row>
    <row r="42" spans="1:7" ht="12.75" customHeight="1">
      <c r="A42" s="5"/>
      <c r="B42" s="204" t="s">
        <v>29</v>
      </c>
      <c r="C42" s="205"/>
      <c r="D42" s="205"/>
      <c r="E42" s="206"/>
      <c r="F42" s="22">
        <f>E39*G42</f>
        <v>46515.83040000001</v>
      </c>
      <c r="G42" s="169">
        <v>0.3</v>
      </c>
    </row>
    <row r="43" spans="1:6" ht="12.75" customHeight="1">
      <c r="A43" s="19"/>
      <c r="B43" s="228" t="s">
        <v>30</v>
      </c>
      <c r="C43" s="229"/>
      <c r="D43" s="229"/>
      <c r="E43" s="230"/>
      <c r="F43" s="22">
        <v>4005.62</v>
      </c>
    </row>
    <row r="44" spans="1:6" ht="12.75" customHeight="1">
      <c r="A44" s="20"/>
      <c r="B44" s="201" t="s">
        <v>31</v>
      </c>
      <c r="C44" s="202"/>
      <c r="D44" s="202"/>
      <c r="E44" s="203"/>
      <c r="F44" s="22">
        <v>1695.36</v>
      </c>
    </row>
    <row r="45" spans="1:6" ht="12.75">
      <c r="A45" s="20"/>
      <c r="B45" s="197" t="s">
        <v>32</v>
      </c>
      <c r="C45" s="198"/>
      <c r="D45" s="198"/>
      <c r="E45" s="227"/>
      <c r="F45" s="22">
        <v>1312</v>
      </c>
    </row>
    <row r="46" spans="1:7" ht="12.75">
      <c r="A46" s="20"/>
      <c r="B46" s="197" t="s">
        <v>33</v>
      </c>
      <c r="C46" s="198"/>
      <c r="D46" s="198"/>
      <c r="E46" s="227"/>
      <c r="F46" s="22">
        <f>E39*G46</f>
        <v>17055.804480000006</v>
      </c>
      <c r="G46" s="169">
        <v>0.11</v>
      </c>
    </row>
    <row r="47" spans="1:7" ht="12" customHeight="1">
      <c r="A47" s="20"/>
      <c r="B47" s="197" t="s">
        <v>40</v>
      </c>
      <c r="C47" s="198"/>
      <c r="D47" s="198"/>
      <c r="E47" s="78"/>
      <c r="F47" s="22">
        <f>E39*G47</f>
        <v>8062.743936000002</v>
      </c>
      <c r="G47" s="170">
        <v>0.052</v>
      </c>
    </row>
    <row r="48" spans="1:7" ht="12.75" customHeight="1">
      <c r="A48" s="20"/>
      <c r="B48" s="215" t="s">
        <v>312</v>
      </c>
      <c r="C48" s="216"/>
      <c r="D48" s="216"/>
      <c r="E48" s="217"/>
      <c r="F48" s="82">
        <v>8464</v>
      </c>
      <c r="G48" s="169">
        <v>0.03</v>
      </c>
    </row>
    <row r="49" spans="1:6" ht="12.75" customHeight="1">
      <c r="A49" s="6"/>
      <c r="B49" s="79" t="s">
        <v>8</v>
      </c>
      <c r="C49" s="80"/>
      <c r="D49" s="80"/>
      <c r="E49" s="81"/>
      <c r="F49" s="59">
        <f>SUM(F30:F48)</f>
        <v>162499.92858000004</v>
      </c>
    </row>
    <row r="50" spans="1:6" ht="15" customHeight="1">
      <c r="A50" s="6"/>
      <c r="B50" s="199" t="s">
        <v>37</v>
      </c>
      <c r="C50" s="200"/>
      <c r="D50" s="200"/>
      <c r="E50" s="83"/>
      <c r="F50" s="24">
        <v>146814</v>
      </c>
    </row>
    <row r="51" spans="1:6" ht="15" customHeight="1">
      <c r="A51" s="6"/>
      <c r="B51" s="199" t="s">
        <v>42</v>
      </c>
      <c r="C51" s="200"/>
      <c r="D51" s="200"/>
      <c r="E51" s="77"/>
      <c r="F51" s="73">
        <f>F50-F49</f>
        <v>-15685.928580000036</v>
      </c>
    </row>
    <row r="52" spans="1:6" ht="15" customHeight="1">
      <c r="A52" s="212" t="s">
        <v>311</v>
      </c>
      <c r="B52" s="213"/>
      <c r="C52" s="213"/>
      <c r="D52" s="213"/>
      <c r="E52" s="214"/>
      <c r="F52" s="73">
        <v>26392</v>
      </c>
    </row>
    <row r="53" spans="1:6" ht="12.75">
      <c r="A53" s="196" t="s">
        <v>38</v>
      </c>
      <c r="B53" s="196"/>
      <c r="C53" s="196"/>
      <c r="D53" s="196"/>
      <c r="E53" s="196"/>
      <c r="F53" s="196"/>
    </row>
    <row r="54" spans="1:6" ht="12.75">
      <c r="A54" s="196" t="s">
        <v>39</v>
      </c>
      <c r="B54" s="196"/>
      <c r="C54" s="196"/>
      <c r="D54" s="196"/>
      <c r="E54" s="196"/>
      <c r="F54" s="196"/>
    </row>
  </sheetData>
  <sheetProtection/>
  <mergeCells count="36">
    <mergeCell ref="E17:E19"/>
    <mergeCell ref="F17:F19"/>
    <mergeCell ref="A32:A33"/>
    <mergeCell ref="F21:F23"/>
    <mergeCell ref="E25:E27"/>
    <mergeCell ref="F25:F27"/>
    <mergeCell ref="A54:F54"/>
    <mergeCell ref="B50:D50"/>
    <mergeCell ref="B51:D51"/>
    <mergeCell ref="B47:D47"/>
    <mergeCell ref="A28:A29"/>
    <mergeCell ref="B43:E43"/>
    <mergeCell ref="B42:E42"/>
    <mergeCell ref="B40:C40"/>
    <mergeCell ref="B44:E44"/>
    <mergeCell ref="B45:E45"/>
    <mergeCell ref="B46:E46"/>
    <mergeCell ref="A53:F53"/>
    <mergeCell ref="A7:A10"/>
    <mergeCell ref="E8:E10"/>
    <mergeCell ref="F8:F10"/>
    <mergeCell ref="A20:A27"/>
    <mergeCell ref="E21:E23"/>
    <mergeCell ref="A52:E52"/>
    <mergeCell ref="B48:E48"/>
    <mergeCell ref="A12:A19"/>
    <mergeCell ref="B41:E41"/>
    <mergeCell ref="A1:F1"/>
    <mergeCell ref="A2:F2"/>
    <mergeCell ref="A3:A4"/>
    <mergeCell ref="B3:B4"/>
    <mergeCell ref="C3:E3"/>
    <mergeCell ref="F3:F4"/>
    <mergeCell ref="A36:A37"/>
    <mergeCell ref="E13:E15"/>
    <mergeCell ref="F13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3">
      <selection activeCell="F48" sqref="F48"/>
    </sheetView>
  </sheetViews>
  <sheetFormatPr defaultColWidth="9.00390625" defaultRowHeight="12.75"/>
  <cols>
    <col min="1" max="1" width="3.125" style="0" customWidth="1"/>
    <col min="2" max="2" width="50.25390625" style="0" customWidth="1"/>
    <col min="3" max="3" width="8.625" style="0" customWidth="1"/>
    <col min="4" max="4" width="10.375" style="0" customWidth="1"/>
    <col min="5" max="5" width="7.75390625" style="0" hidden="1" customWidth="1"/>
    <col min="6" max="6" width="10.75390625" style="0" customWidth="1"/>
    <col min="7" max="7" width="9.125" style="0" hidden="1" customWidth="1"/>
  </cols>
  <sheetData>
    <row r="1" spans="1:6" ht="12.75">
      <c r="A1" s="212" t="s">
        <v>45</v>
      </c>
      <c r="B1" s="213"/>
      <c r="C1" s="213"/>
      <c r="D1" s="213"/>
      <c r="E1" s="213"/>
      <c r="F1" s="214"/>
    </row>
    <row r="2" spans="1:6" ht="12.75">
      <c r="A2" s="212" t="s">
        <v>22</v>
      </c>
      <c r="B2" s="213"/>
      <c r="C2" s="213"/>
      <c r="D2" s="213"/>
      <c r="E2" s="213"/>
      <c r="F2" s="214"/>
    </row>
    <row r="3" spans="1:6" ht="12.75">
      <c r="A3" s="225" t="s">
        <v>23</v>
      </c>
      <c r="B3" s="220" t="s">
        <v>5</v>
      </c>
      <c r="C3" s="222" t="s">
        <v>18</v>
      </c>
      <c r="D3" s="223"/>
      <c r="E3" s="224"/>
      <c r="F3" s="220" t="s">
        <v>19</v>
      </c>
    </row>
    <row r="4" spans="1:6" ht="28.5" customHeight="1">
      <c r="A4" s="226"/>
      <c r="B4" s="221"/>
      <c r="C4" s="2" t="s">
        <v>4</v>
      </c>
      <c r="D4" s="2" t="s">
        <v>20</v>
      </c>
      <c r="E4" s="2" t="s">
        <v>21</v>
      </c>
      <c r="F4" s="221"/>
    </row>
    <row r="5" spans="1:6" ht="12.75" customHeight="1" hidden="1">
      <c r="A5" s="18"/>
      <c r="B5" s="3"/>
      <c r="C5" s="1"/>
      <c r="D5" s="1"/>
      <c r="E5" s="1"/>
      <c r="F5" s="1">
        <v>4.78</v>
      </c>
    </row>
    <row r="6" spans="1:6" ht="13.5">
      <c r="A6" s="18" t="s">
        <v>0</v>
      </c>
      <c r="B6" s="3" t="s">
        <v>1</v>
      </c>
      <c r="C6" s="1"/>
      <c r="D6" s="1"/>
      <c r="E6" s="1"/>
      <c r="F6" s="1"/>
    </row>
    <row r="7" spans="1:6" ht="12.75" customHeight="1">
      <c r="A7" s="231" t="s">
        <v>97</v>
      </c>
      <c r="B7" s="47" t="s">
        <v>107</v>
      </c>
      <c r="C7" s="1"/>
      <c r="D7" s="1"/>
      <c r="E7" s="8"/>
      <c r="F7" s="17"/>
    </row>
    <row r="8" spans="1:6" ht="12.75">
      <c r="A8" s="235"/>
      <c r="B8" s="151" t="s">
        <v>108</v>
      </c>
      <c r="C8" s="183">
        <v>50</v>
      </c>
      <c r="D8" s="184">
        <v>278.34</v>
      </c>
      <c r="E8" s="9">
        <v>278.34</v>
      </c>
      <c r="F8" s="17">
        <f>E8*F5</f>
        <v>1330.4651999999999</v>
      </c>
    </row>
    <row r="9" spans="1:6" ht="15">
      <c r="A9" s="235"/>
      <c r="B9" s="48" t="s">
        <v>109</v>
      </c>
      <c r="C9" s="108"/>
      <c r="D9" s="65"/>
      <c r="E9" s="9"/>
      <c r="F9" s="17"/>
    </row>
    <row r="10" spans="1:6" ht="12.75">
      <c r="A10" s="235"/>
      <c r="B10" s="151" t="s">
        <v>110</v>
      </c>
      <c r="C10" s="183">
        <v>1</v>
      </c>
      <c r="D10" s="184">
        <v>151.21</v>
      </c>
      <c r="E10" s="9">
        <v>151.21</v>
      </c>
      <c r="F10" s="17">
        <f>E10*F5</f>
        <v>722.7838</v>
      </c>
    </row>
    <row r="11" spans="1:6" ht="15">
      <c r="A11" s="231" t="s">
        <v>127</v>
      </c>
      <c r="B11" s="47" t="s">
        <v>125</v>
      </c>
      <c r="C11" s="183"/>
      <c r="D11" s="184"/>
      <c r="E11" s="9"/>
      <c r="F11" s="17"/>
    </row>
    <row r="12" spans="1:6" ht="12.75">
      <c r="A12" s="232"/>
      <c r="B12" s="151" t="s">
        <v>126</v>
      </c>
      <c r="C12" s="183">
        <v>0.1</v>
      </c>
      <c r="D12" s="184">
        <v>7</v>
      </c>
      <c r="E12" s="9">
        <v>7</v>
      </c>
      <c r="F12" s="17">
        <f>E12*F5</f>
        <v>33.46</v>
      </c>
    </row>
    <row r="13" spans="1:6" ht="18.75">
      <c r="A13" s="23" t="s">
        <v>127</v>
      </c>
      <c r="B13" s="152" t="s">
        <v>129</v>
      </c>
      <c r="C13" s="121">
        <v>2</v>
      </c>
      <c r="D13" s="124"/>
      <c r="E13" s="9"/>
      <c r="F13" s="17">
        <v>16800</v>
      </c>
    </row>
    <row r="14" spans="1:6" ht="15">
      <c r="A14" s="231" t="s">
        <v>146</v>
      </c>
      <c r="B14" s="47" t="s">
        <v>192</v>
      </c>
      <c r="C14" s="108"/>
      <c r="D14" s="65"/>
      <c r="E14" s="9"/>
      <c r="F14" s="17"/>
    </row>
    <row r="15" spans="1:6" ht="12.75">
      <c r="A15" s="235"/>
      <c r="B15" s="49" t="s">
        <v>131</v>
      </c>
      <c r="C15" s="107">
        <v>0.65</v>
      </c>
      <c r="D15" s="64">
        <v>56.55</v>
      </c>
      <c r="E15" s="210">
        <v>882.55</v>
      </c>
      <c r="F15" s="218">
        <f>E15*F5</f>
        <v>4218.589</v>
      </c>
    </row>
    <row r="16" spans="1:6" ht="12.75">
      <c r="A16" s="235"/>
      <c r="B16" s="49" t="s">
        <v>193</v>
      </c>
      <c r="C16" s="107">
        <v>2</v>
      </c>
      <c r="D16" s="64">
        <v>386</v>
      </c>
      <c r="E16" s="240"/>
      <c r="F16" s="239"/>
    </row>
    <row r="17" spans="1:6" ht="12.75">
      <c r="A17" s="232"/>
      <c r="B17" s="49" t="s">
        <v>194</v>
      </c>
      <c r="C17" s="107">
        <v>2</v>
      </c>
      <c r="D17" s="64">
        <v>440</v>
      </c>
      <c r="E17" s="211"/>
      <c r="F17" s="219"/>
    </row>
    <row r="18" spans="1:6" ht="18.75" customHeight="1">
      <c r="A18" s="231" t="s">
        <v>225</v>
      </c>
      <c r="B18" s="47" t="s">
        <v>250</v>
      </c>
      <c r="C18" s="108"/>
      <c r="D18" s="65"/>
      <c r="E18" s="9"/>
      <c r="F18" s="17"/>
    </row>
    <row r="19" spans="1:6" ht="12.75">
      <c r="A19" s="232"/>
      <c r="B19" s="49" t="s">
        <v>251</v>
      </c>
      <c r="C19" s="107">
        <v>20</v>
      </c>
      <c r="D19" s="64">
        <v>7.6</v>
      </c>
      <c r="E19" s="9">
        <v>7.6</v>
      </c>
      <c r="F19" s="17">
        <f>E19*F5</f>
        <v>36.328</v>
      </c>
    </row>
    <row r="20" spans="1:6" ht="15">
      <c r="A20" s="231" t="s">
        <v>261</v>
      </c>
      <c r="B20" s="48" t="s">
        <v>284</v>
      </c>
      <c r="C20" s="108"/>
      <c r="D20" s="65"/>
      <c r="E20" s="9"/>
      <c r="F20" s="17"/>
    </row>
    <row r="21" spans="1:6" ht="12.75">
      <c r="A21" s="235"/>
      <c r="B21" s="51" t="s">
        <v>273</v>
      </c>
      <c r="C21" s="121">
        <v>1.5</v>
      </c>
      <c r="D21" s="124">
        <v>33.6</v>
      </c>
      <c r="E21" s="210">
        <v>296.1</v>
      </c>
      <c r="F21" s="218">
        <f>E21*F5</f>
        <v>1415.3580000000002</v>
      </c>
    </row>
    <row r="22" spans="1:6" ht="12.75">
      <c r="A22" s="235"/>
      <c r="B22" s="51" t="s">
        <v>108</v>
      </c>
      <c r="C22" s="121">
        <v>15</v>
      </c>
      <c r="D22" s="124">
        <v>82.5</v>
      </c>
      <c r="E22" s="240"/>
      <c r="F22" s="239"/>
    </row>
    <row r="23" spans="1:6" ht="12.75">
      <c r="A23" s="235"/>
      <c r="B23" s="51" t="s">
        <v>274</v>
      </c>
      <c r="C23" s="121">
        <v>10</v>
      </c>
      <c r="D23" s="124">
        <v>180</v>
      </c>
      <c r="E23" s="211"/>
      <c r="F23" s="219"/>
    </row>
    <row r="24" spans="1:6" ht="15">
      <c r="A24" s="235"/>
      <c r="B24" s="48" t="s">
        <v>285</v>
      </c>
      <c r="C24" s="108"/>
      <c r="D24" s="65"/>
      <c r="E24" s="9"/>
      <c r="F24" s="17"/>
    </row>
    <row r="25" spans="1:6" ht="12.75">
      <c r="A25" s="235"/>
      <c r="B25" s="51" t="s">
        <v>283</v>
      </c>
      <c r="C25" s="121">
        <v>1</v>
      </c>
      <c r="D25" s="124">
        <v>200</v>
      </c>
      <c r="E25" s="210">
        <v>912.46</v>
      </c>
      <c r="F25" s="218">
        <f>E25*F5</f>
        <v>4361.558800000001</v>
      </c>
    </row>
    <row r="26" spans="1:6" ht="12.75">
      <c r="A26" s="235"/>
      <c r="B26" s="51" t="s">
        <v>206</v>
      </c>
      <c r="C26" s="121">
        <v>2</v>
      </c>
      <c r="D26" s="124">
        <v>19</v>
      </c>
      <c r="E26" s="240"/>
      <c r="F26" s="239"/>
    </row>
    <row r="27" spans="1:6" ht="12.75">
      <c r="A27" s="235"/>
      <c r="B27" s="51" t="s">
        <v>180</v>
      </c>
      <c r="C27" s="121">
        <v>2</v>
      </c>
      <c r="D27" s="124">
        <v>370</v>
      </c>
      <c r="E27" s="240"/>
      <c r="F27" s="239"/>
    </row>
    <row r="28" spans="1:6" ht="12.75">
      <c r="A28" s="235"/>
      <c r="B28" s="51" t="s">
        <v>154</v>
      </c>
      <c r="C28" s="121">
        <v>2</v>
      </c>
      <c r="D28" s="124">
        <v>67.76</v>
      </c>
      <c r="E28" s="240"/>
      <c r="F28" s="239"/>
    </row>
    <row r="29" spans="1:6" ht="12.75">
      <c r="A29" s="235"/>
      <c r="B29" s="51" t="s">
        <v>179</v>
      </c>
      <c r="C29" s="121">
        <v>0.9</v>
      </c>
      <c r="D29" s="124">
        <v>130.5</v>
      </c>
      <c r="E29" s="240"/>
      <c r="F29" s="239"/>
    </row>
    <row r="30" spans="1:6" ht="12.75">
      <c r="A30" s="235"/>
      <c r="B30" s="51" t="s">
        <v>177</v>
      </c>
      <c r="C30" s="121">
        <v>2</v>
      </c>
      <c r="D30" s="124">
        <v>40</v>
      </c>
      <c r="E30" s="240"/>
      <c r="F30" s="239"/>
    </row>
    <row r="31" spans="1:6" ht="12.75">
      <c r="A31" s="235"/>
      <c r="B31" s="51" t="s">
        <v>171</v>
      </c>
      <c r="C31" s="121">
        <v>4</v>
      </c>
      <c r="D31" s="124">
        <v>40.4</v>
      </c>
      <c r="E31" s="240"/>
      <c r="F31" s="239"/>
    </row>
    <row r="32" spans="1:6" ht="12.75">
      <c r="A32" s="232"/>
      <c r="B32" s="51" t="s">
        <v>176</v>
      </c>
      <c r="C32" s="121">
        <v>2</v>
      </c>
      <c r="D32" s="124">
        <v>44.8</v>
      </c>
      <c r="E32" s="211"/>
      <c r="F32" s="219"/>
    </row>
    <row r="33" spans="1:6" ht="12.75" customHeight="1">
      <c r="A33" s="231" t="s">
        <v>310</v>
      </c>
      <c r="B33" s="50" t="s">
        <v>300</v>
      </c>
      <c r="C33" s="157"/>
      <c r="D33" s="181"/>
      <c r="E33" s="16"/>
      <c r="F33" s="140"/>
    </row>
    <row r="34" spans="1:6" ht="12.75">
      <c r="A34" s="235"/>
      <c r="B34" s="51" t="s">
        <v>145</v>
      </c>
      <c r="C34" s="121">
        <v>2</v>
      </c>
      <c r="D34" s="124">
        <v>730</v>
      </c>
      <c r="E34" s="210">
        <v>804.5</v>
      </c>
      <c r="F34" s="218">
        <f>E34*F5</f>
        <v>3845.51</v>
      </c>
    </row>
    <row r="35" spans="1:6" ht="11.25" customHeight="1">
      <c r="A35" s="232"/>
      <c r="B35" s="51" t="s">
        <v>108</v>
      </c>
      <c r="C35" s="121">
        <v>12.5</v>
      </c>
      <c r="D35" s="124">
        <v>74.5</v>
      </c>
      <c r="E35" s="211"/>
      <c r="F35" s="219"/>
    </row>
    <row r="36" spans="1:6" ht="10.5" customHeight="1">
      <c r="A36" s="46"/>
      <c r="B36" s="90" t="s">
        <v>43</v>
      </c>
      <c r="C36" s="194"/>
      <c r="D36" s="106"/>
      <c r="E36" s="171">
        <f>SUM(E8:E35)</f>
        <v>3339.7599999999998</v>
      </c>
      <c r="F36" s="96">
        <f>SUM(F8:F35)</f>
        <v>32764.052800000005</v>
      </c>
    </row>
    <row r="37" spans="1:6" ht="12.75">
      <c r="A37" s="155"/>
      <c r="B37" s="93" t="s">
        <v>44</v>
      </c>
      <c r="C37" s="195"/>
      <c r="D37" s="105"/>
      <c r="E37" s="9"/>
      <c r="F37" s="69"/>
    </row>
    <row r="38" spans="1:6" ht="13.5" customHeight="1">
      <c r="A38" s="155" t="s">
        <v>261</v>
      </c>
      <c r="B38" s="51" t="s">
        <v>64</v>
      </c>
      <c r="C38" s="121">
        <v>3</v>
      </c>
      <c r="D38" s="124">
        <v>37.81</v>
      </c>
      <c r="E38" s="9"/>
      <c r="F38" s="70">
        <v>37.81</v>
      </c>
    </row>
    <row r="39" spans="1:6" ht="12.75">
      <c r="A39" s="155"/>
      <c r="B39" s="51" t="s">
        <v>313</v>
      </c>
      <c r="C39" s="121"/>
      <c r="D39" s="124"/>
      <c r="E39" s="9"/>
      <c r="F39" s="70">
        <v>1845</v>
      </c>
    </row>
    <row r="40" spans="1:6" ht="12.75" hidden="1">
      <c r="A40" s="155"/>
      <c r="B40" s="156" t="s">
        <v>195</v>
      </c>
      <c r="C40" s="157" t="s">
        <v>196</v>
      </c>
      <c r="D40" s="158" t="s">
        <v>197</v>
      </c>
      <c r="E40" s="9" t="s">
        <v>198</v>
      </c>
      <c r="F40" s="69"/>
    </row>
    <row r="41" spans="1:6" ht="12.75" hidden="1">
      <c r="A41" s="155"/>
      <c r="B41" s="159">
        <v>1262.7</v>
      </c>
      <c r="C41" s="160">
        <v>10.06</v>
      </c>
      <c r="D41" s="87">
        <v>12</v>
      </c>
      <c r="E41" s="16">
        <f>B41*C41*D41</f>
        <v>152433.144</v>
      </c>
      <c r="F41" s="69"/>
    </row>
    <row r="42" spans="1:6" ht="12.75">
      <c r="A42" s="3" t="s">
        <v>2</v>
      </c>
      <c r="B42" s="222" t="s">
        <v>3</v>
      </c>
      <c r="C42" s="224"/>
      <c r="D42" s="1"/>
      <c r="E42" s="1"/>
      <c r="F42" s="22"/>
    </row>
    <row r="43" spans="1:7" ht="14.25" customHeight="1">
      <c r="A43" s="4"/>
      <c r="B43" s="201" t="s">
        <v>6</v>
      </c>
      <c r="C43" s="202"/>
      <c r="D43" s="202"/>
      <c r="E43" s="203"/>
      <c r="F43" s="22">
        <f>B41*G43</f>
        <v>44622.946737</v>
      </c>
      <c r="G43">
        <v>35.33931</v>
      </c>
    </row>
    <row r="44" spans="1:7" ht="12" customHeight="1">
      <c r="A44" s="5"/>
      <c r="B44" s="204" t="s">
        <v>29</v>
      </c>
      <c r="C44" s="205"/>
      <c r="D44" s="205"/>
      <c r="E44" s="206"/>
      <c r="F44" s="22">
        <f>E41*G44</f>
        <v>45729.9432</v>
      </c>
      <c r="G44" s="169">
        <v>0.3</v>
      </c>
    </row>
    <row r="45" spans="1:6" ht="12.75" customHeight="1">
      <c r="A45" s="19"/>
      <c r="B45" s="228" t="s">
        <v>30</v>
      </c>
      <c r="C45" s="229"/>
      <c r="D45" s="229"/>
      <c r="E45" s="230"/>
      <c r="F45" s="22">
        <v>5021.62</v>
      </c>
    </row>
    <row r="46" spans="1:6" ht="12.75" customHeight="1">
      <c r="A46" s="19"/>
      <c r="B46" s="201" t="s">
        <v>31</v>
      </c>
      <c r="C46" s="202"/>
      <c r="D46" s="202"/>
      <c r="E46" s="203"/>
      <c r="F46" s="22">
        <v>1658.04</v>
      </c>
    </row>
    <row r="47" spans="1:6" ht="12.75" customHeight="1">
      <c r="A47" s="20"/>
      <c r="B47" s="197" t="s">
        <v>32</v>
      </c>
      <c r="C47" s="198"/>
      <c r="D47" s="198"/>
      <c r="E47" s="227"/>
      <c r="F47" s="22">
        <v>1308</v>
      </c>
    </row>
    <row r="48" spans="1:7" ht="12.75">
      <c r="A48" s="20"/>
      <c r="B48" s="197" t="s">
        <v>33</v>
      </c>
      <c r="C48" s="198"/>
      <c r="D48" s="198"/>
      <c r="E48" s="227"/>
      <c r="F48" s="22">
        <f>E41*G48</f>
        <v>16767.64584</v>
      </c>
      <c r="G48" s="169">
        <v>0.11</v>
      </c>
    </row>
    <row r="49" spans="1:7" ht="12.75">
      <c r="A49" s="20"/>
      <c r="B49" s="197" t="s">
        <v>40</v>
      </c>
      <c r="C49" s="198"/>
      <c r="D49" s="198"/>
      <c r="E49" s="78"/>
      <c r="F49" s="22">
        <f>E41*G49</f>
        <v>7926.523488</v>
      </c>
      <c r="G49" s="170">
        <v>0.052</v>
      </c>
    </row>
    <row r="50" spans="1:7" ht="12.75" customHeight="1">
      <c r="A50" s="20"/>
      <c r="B50" s="215" t="s">
        <v>312</v>
      </c>
      <c r="C50" s="216"/>
      <c r="D50" s="216"/>
      <c r="E50" s="217"/>
      <c r="F50" s="82">
        <v>11350</v>
      </c>
      <c r="G50" s="169">
        <v>0.03</v>
      </c>
    </row>
    <row r="51" spans="1:6" ht="12.75" customHeight="1">
      <c r="A51" s="6"/>
      <c r="B51" s="79" t="s">
        <v>8</v>
      </c>
      <c r="C51" s="80"/>
      <c r="D51" s="80"/>
      <c r="E51" s="81"/>
      <c r="F51" s="59">
        <f>SUM(F36:F50)</f>
        <v>169031.58206500002</v>
      </c>
    </row>
    <row r="52" spans="1:6" ht="12.75" customHeight="1">
      <c r="A52" s="6"/>
      <c r="B52" s="199" t="s">
        <v>37</v>
      </c>
      <c r="C52" s="200"/>
      <c r="D52" s="200"/>
      <c r="E52" s="83"/>
      <c r="F52" s="24">
        <v>155044</v>
      </c>
    </row>
    <row r="53" spans="1:6" ht="12.75" customHeight="1">
      <c r="A53" s="6"/>
      <c r="B53" s="199" t="s">
        <v>42</v>
      </c>
      <c r="C53" s="200"/>
      <c r="D53" s="200"/>
      <c r="E53" s="77"/>
      <c r="F53" s="73">
        <f>F52-F51</f>
        <v>-13987.582065000024</v>
      </c>
    </row>
    <row r="54" spans="1:6" ht="12.75" customHeight="1">
      <c r="A54" s="212" t="s">
        <v>311</v>
      </c>
      <c r="B54" s="213"/>
      <c r="C54" s="213"/>
      <c r="D54" s="213"/>
      <c r="E54" s="214"/>
      <c r="F54" s="73">
        <v>1368</v>
      </c>
    </row>
    <row r="55" spans="1:6" ht="12.75">
      <c r="A55" s="196" t="s">
        <v>38</v>
      </c>
      <c r="B55" s="196"/>
      <c r="C55" s="196"/>
      <c r="D55" s="196"/>
      <c r="E55" s="196"/>
      <c r="F55" s="196"/>
    </row>
    <row r="56" spans="1:6" ht="15" customHeight="1">
      <c r="A56" s="196" t="s">
        <v>39</v>
      </c>
      <c r="B56" s="196"/>
      <c r="C56" s="196"/>
      <c r="D56" s="196"/>
      <c r="E56" s="196"/>
      <c r="F56" s="196"/>
    </row>
  </sheetData>
  <sheetProtection/>
  <mergeCells count="34">
    <mergeCell ref="A54:E54"/>
    <mergeCell ref="A20:A32"/>
    <mergeCell ref="B53:D53"/>
    <mergeCell ref="B45:E45"/>
    <mergeCell ref="A1:F1"/>
    <mergeCell ref="A2:F2"/>
    <mergeCell ref="A3:A4"/>
    <mergeCell ref="B3:B4"/>
    <mergeCell ref="C3:E3"/>
    <mergeCell ref="B46:E46"/>
    <mergeCell ref="A14:A17"/>
    <mergeCell ref="F34:F35"/>
    <mergeCell ref="A33:A35"/>
    <mergeCell ref="F25:F32"/>
    <mergeCell ref="B52:D52"/>
    <mergeCell ref="B50:E50"/>
    <mergeCell ref="B47:E47"/>
    <mergeCell ref="E34:E35"/>
    <mergeCell ref="A7:A10"/>
    <mergeCell ref="A56:F56"/>
    <mergeCell ref="B49:D49"/>
    <mergeCell ref="B48:E48"/>
    <mergeCell ref="A55:F55"/>
    <mergeCell ref="B42:C42"/>
    <mergeCell ref="F3:F4"/>
    <mergeCell ref="B43:E43"/>
    <mergeCell ref="A11:A12"/>
    <mergeCell ref="B44:E44"/>
    <mergeCell ref="F15:F17"/>
    <mergeCell ref="E21:E23"/>
    <mergeCell ref="F21:F23"/>
    <mergeCell ref="E25:E32"/>
    <mergeCell ref="A18:A19"/>
    <mergeCell ref="E15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3.375" style="0" customWidth="1"/>
    <col min="2" max="2" width="56.00390625" style="0" customWidth="1"/>
    <col min="3" max="3" width="6.375" style="0" customWidth="1"/>
    <col min="4" max="5" width="8.125" style="0" customWidth="1"/>
    <col min="6" max="6" width="11.25390625" style="0" customWidth="1"/>
    <col min="7" max="7" width="9.125" style="0" hidden="1" customWidth="1"/>
  </cols>
  <sheetData>
    <row r="1" spans="1:6" ht="12.75">
      <c r="A1" s="212" t="s">
        <v>45</v>
      </c>
      <c r="B1" s="213"/>
      <c r="C1" s="213"/>
      <c r="D1" s="213"/>
      <c r="E1" s="213"/>
      <c r="F1" s="214"/>
    </row>
    <row r="2" spans="1:6" ht="12.75">
      <c r="A2" s="212" t="s">
        <v>16</v>
      </c>
      <c r="B2" s="213"/>
      <c r="C2" s="213"/>
      <c r="D2" s="213"/>
      <c r="E2" s="213"/>
      <c r="F2" s="214"/>
    </row>
    <row r="3" spans="1:6" ht="12.75">
      <c r="A3" s="225" t="s">
        <v>23</v>
      </c>
      <c r="B3" s="220" t="s">
        <v>5</v>
      </c>
      <c r="C3" s="222" t="s">
        <v>18</v>
      </c>
      <c r="D3" s="223"/>
      <c r="E3" s="224"/>
      <c r="F3" s="220" t="s">
        <v>19</v>
      </c>
    </row>
    <row r="4" spans="1:6" ht="33" customHeight="1">
      <c r="A4" s="226"/>
      <c r="B4" s="221"/>
      <c r="C4" s="2" t="s">
        <v>4</v>
      </c>
      <c r="D4" s="2" t="s">
        <v>20</v>
      </c>
      <c r="E4" s="2" t="s">
        <v>21</v>
      </c>
      <c r="F4" s="221"/>
    </row>
    <row r="5" spans="1:6" ht="14.25" customHeight="1">
      <c r="A5" s="18"/>
      <c r="B5" s="3"/>
      <c r="C5" s="1"/>
      <c r="D5" s="1"/>
      <c r="E5" s="1"/>
      <c r="F5" s="1">
        <v>4.78</v>
      </c>
    </row>
    <row r="6" spans="1:6" ht="13.5">
      <c r="A6" s="18" t="s">
        <v>0</v>
      </c>
      <c r="B6" s="3" t="s">
        <v>1</v>
      </c>
      <c r="C6" s="1"/>
      <c r="D6" s="1"/>
      <c r="E6" s="1"/>
      <c r="F6" s="1"/>
    </row>
    <row r="7" spans="1:6" ht="15">
      <c r="A7" s="207" t="s">
        <v>128</v>
      </c>
      <c r="B7" s="47" t="s">
        <v>143</v>
      </c>
      <c r="C7" s="149"/>
      <c r="D7" s="150"/>
      <c r="E7" s="8"/>
      <c r="F7" s="24"/>
    </row>
    <row r="8" spans="1:6" ht="12.75">
      <c r="A8" s="209"/>
      <c r="B8" s="151" t="s">
        <v>144</v>
      </c>
      <c r="C8" s="149">
        <v>1</v>
      </c>
      <c r="D8" s="150">
        <v>125</v>
      </c>
      <c r="E8" s="295">
        <v>475</v>
      </c>
      <c r="F8" s="293">
        <f>E8*F5</f>
        <v>2270.5</v>
      </c>
    </row>
    <row r="9" spans="1:6" ht="12.75">
      <c r="A9" s="208"/>
      <c r="B9" s="151" t="s">
        <v>145</v>
      </c>
      <c r="C9" s="149">
        <v>1</v>
      </c>
      <c r="D9" s="150">
        <v>350</v>
      </c>
      <c r="E9" s="296"/>
      <c r="F9" s="294"/>
    </row>
    <row r="10" spans="1:6" ht="12.75">
      <c r="A10" s="62"/>
      <c r="B10" s="1"/>
      <c r="C10" s="14"/>
      <c r="D10" s="14"/>
      <c r="E10" s="14"/>
      <c r="F10" s="24"/>
    </row>
    <row r="11" spans="1:6" ht="12.75">
      <c r="A11" s="62"/>
      <c r="B11" s="1"/>
      <c r="C11" s="14"/>
      <c r="D11" s="14"/>
      <c r="E11" s="14"/>
      <c r="F11" s="24"/>
    </row>
    <row r="12" spans="1:6" ht="12.75">
      <c r="A12" s="62"/>
      <c r="B12" s="1"/>
      <c r="C12" s="14"/>
      <c r="D12" s="14"/>
      <c r="E12" s="14"/>
      <c r="F12" s="24"/>
    </row>
    <row r="13" spans="1:6" ht="12.75">
      <c r="A13" s="62"/>
      <c r="B13" s="1"/>
      <c r="C13" s="14"/>
      <c r="D13" s="14"/>
      <c r="E13" s="14"/>
      <c r="F13" s="24"/>
    </row>
    <row r="14" spans="1:6" ht="12.75">
      <c r="A14" s="62"/>
      <c r="B14" s="1"/>
      <c r="C14" s="14"/>
      <c r="D14" s="14"/>
      <c r="E14" s="14"/>
      <c r="F14" s="24"/>
    </row>
    <row r="15" spans="1:6" ht="12.75">
      <c r="A15" s="62"/>
      <c r="B15" s="1"/>
      <c r="C15" s="14"/>
      <c r="D15" s="42"/>
      <c r="E15" s="14"/>
      <c r="F15" s="24"/>
    </row>
    <row r="16" spans="1:6" ht="12.75">
      <c r="A16" s="62"/>
      <c r="B16" s="1"/>
      <c r="C16" s="14"/>
      <c r="D16" s="42"/>
      <c r="E16" s="14"/>
      <c r="F16" s="24"/>
    </row>
    <row r="17" spans="1:6" ht="12.75">
      <c r="A17" s="41"/>
      <c r="B17" s="161" t="s">
        <v>199</v>
      </c>
      <c r="C17" s="162"/>
      <c r="D17" s="163">
        <f>SUM(D8:D16)</f>
        <v>475</v>
      </c>
      <c r="E17" s="164"/>
      <c r="F17" s="165">
        <f>SUM(F8)</f>
        <v>2270.5</v>
      </c>
    </row>
    <row r="18" spans="1:6" ht="12.75">
      <c r="A18" s="154"/>
      <c r="B18" s="167"/>
      <c r="C18" s="14"/>
      <c r="D18" s="166"/>
      <c r="E18" s="14"/>
      <c r="F18" s="73"/>
    </row>
    <row r="19" spans="1:6" ht="12.75">
      <c r="A19" s="154"/>
      <c r="B19" s="93" t="s">
        <v>44</v>
      </c>
      <c r="C19" s="14"/>
      <c r="D19" s="166"/>
      <c r="E19" s="14"/>
      <c r="F19" s="73"/>
    </row>
    <row r="20" spans="1:6" ht="12.75">
      <c r="A20" s="154"/>
      <c r="B20" s="167"/>
      <c r="C20" s="14"/>
      <c r="D20" s="166"/>
      <c r="E20" s="14"/>
      <c r="F20" s="73"/>
    </row>
    <row r="21" spans="1:6" ht="12.75">
      <c r="A21" s="154"/>
      <c r="B21" s="156" t="s">
        <v>195</v>
      </c>
      <c r="C21" s="157" t="s">
        <v>196</v>
      </c>
      <c r="D21" s="158" t="s">
        <v>197</v>
      </c>
      <c r="E21" s="9" t="s">
        <v>198</v>
      </c>
      <c r="F21" s="73"/>
    </row>
    <row r="22" spans="1:6" ht="12.75">
      <c r="A22" s="154"/>
      <c r="B22" s="156">
        <v>386.3</v>
      </c>
      <c r="C22" s="168">
        <v>10.06</v>
      </c>
      <c r="D22" s="87">
        <v>12</v>
      </c>
      <c r="E22" s="16">
        <f>B22*C22*D22</f>
        <v>46634.136000000006</v>
      </c>
      <c r="F22" s="73"/>
    </row>
    <row r="23" spans="1:6" ht="12.75">
      <c r="A23" s="3" t="s">
        <v>2</v>
      </c>
      <c r="B23" s="222" t="s">
        <v>3</v>
      </c>
      <c r="C23" s="224"/>
      <c r="D23" s="1"/>
      <c r="E23" s="1"/>
      <c r="F23" s="22"/>
    </row>
    <row r="24" spans="1:7" ht="14.25" customHeight="1">
      <c r="A24" s="4"/>
      <c r="B24" s="201" t="s">
        <v>6</v>
      </c>
      <c r="C24" s="202"/>
      <c r="D24" s="202"/>
      <c r="E24" s="203"/>
      <c r="F24" s="22">
        <f>B22*G24</f>
        <v>10509.905717</v>
      </c>
      <c r="G24">
        <v>27.20659</v>
      </c>
    </row>
    <row r="25" spans="1:7" ht="12.75" customHeight="1">
      <c r="A25" s="5"/>
      <c r="B25" s="204" t="s">
        <v>29</v>
      </c>
      <c r="C25" s="205"/>
      <c r="D25" s="205"/>
      <c r="E25" s="206"/>
      <c r="F25" s="22">
        <f>E22*G25</f>
        <v>13990.240800000001</v>
      </c>
      <c r="G25" s="169">
        <v>0.3</v>
      </c>
    </row>
    <row r="26" spans="1:6" ht="12.75" customHeight="1">
      <c r="A26" s="20"/>
      <c r="B26" s="228" t="s">
        <v>30</v>
      </c>
      <c r="C26" s="229"/>
      <c r="D26" s="229"/>
      <c r="E26" s="230"/>
      <c r="F26" s="22">
        <v>699.96</v>
      </c>
    </row>
    <row r="27" spans="1:6" ht="12.75">
      <c r="A27" s="6"/>
      <c r="B27" s="201" t="s">
        <v>31</v>
      </c>
      <c r="C27" s="202"/>
      <c r="D27" s="202"/>
      <c r="E27" s="203"/>
      <c r="F27" s="22"/>
    </row>
    <row r="28" spans="1:7" ht="14.25" customHeight="1">
      <c r="A28" s="6"/>
      <c r="B28" s="197" t="s">
        <v>32</v>
      </c>
      <c r="C28" s="198"/>
      <c r="D28" s="198"/>
      <c r="E28" s="227"/>
      <c r="F28" s="22"/>
      <c r="G28" s="169"/>
    </row>
    <row r="29" spans="1:7" ht="12.75" customHeight="1">
      <c r="A29" s="1"/>
      <c r="B29" s="197" t="s">
        <v>33</v>
      </c>
      <c r="C29" s="198"/>
      <c r="D29" s="198"/>
      <c r="E29" s="227"/>
      <c r="F29" s="22">
        <f>E22*G29</f>
        <v>4663.413600000001</v>
      </c>
      <c r="G29" s="169">
        <v>0.1</v>
      </c>
    </row>
    <row r="30" spans="2:7" ht="12.75">
      <c r="B30" s="278" t="s">
        <v>7</v>
      </c>
      <c r="C30" s="279"/>
      <c r="D30" s="279"/>
      <c r="E30" s="280"/>
      <c r="F30" s="58"/>
      <c r="G30" s="170"/>
    </row>
    <row r="31" spans="2:7" ht="12.75" customHeight="1">
      <c r="B31" s="281" t="s">
        <v>8</v>
      </c>
      <c r="C31" s="282"/>
      <c r="D31" s="282"/>
      <c r="E31" s="283"/>
      <c r="F31" s="59"/>
      <c r="G31" s="169"/>
    </row>
    <row r="32" spans="2:6" ht="12.75">
      <c r="B32" s="284" t="s">
        <v>25</v>
      </c>
      <c r="C32" s="285"/>
      <c r="D32" s="285"/>
      <c r="E32" s="286"/>
      <c r="F32" s="72"/>
    </row>
    <row r="33" spans="2:6" ht="12.75">
      <c r="B33" s="287" t="s">
        <v>34</v>
      </c>
      <c r="C33" s="288"/>
      <c r="D33" s="288"/>
      <c r="E33" s="289"/>
      <c r="F33" s="73"/>
    </row>
    <row r="34" spans="2:6" ht="12.75">
      <c r="B34" s="228" t="s">
        <v>35</v>
      </c>
      <c r="C34" s="229"/>
      <c r="D34" s="229"/>
      <c r="E34" s="230"/>
      <c r="F34" s="57"/>
    </row>
    <row r="35" spans="2:6" ht="12.75">
      <c r="B35" s="290" t="s">
        <v>36</v>
      </c>
      <c r="C35" s="291"/>
      <c r="D35" s="291"/>
      <c r="E35" s="292"/>
      <c r="F35" s="39"/>
    </row>
    <row r="36" spans="2:6" ht="12.75">
      <c r="B36" s="272" t="s">
        <v>24</v>
      </c>
      <c r="C36" s="273"/>
      <c r="D36" s="273"/>
      <c r="E36" s="274"/>
      <c r="F36" s="71"/>
    </row>
    <row r="37" spans="2:6" ht="12.75">
      <c r="B37" s="275" t="s">
        <v>26</v>
      </c>
      <c r="C37" s="276"/>
      <c r="D37" s="276"/>
      <c r="E37" s="277"/>
      <c r="F37" s="1"/>
    </row>
  </sheetData>
  <sheetProtection/>
  <mergeCells count="24">
    <mergeCell ref="F8:F9"/>
    <mergeCell ref="B23:C23"/>
    <mergeCell ref="A1:F1"/>
    <mergeCell ref="A2:F2"/>
    <mergeCell ref="A3:A4"/>
    <mergeCell ref="B3:B4"/>
    <mergeCell ref="C3:E3"/>
    <mergeCell ref="F3:F4"/>
    <mergeCell ref="A7:A9"/>
    <mergeCell ref="E8:E9"/>
    <mergeCell ref="B24:E24"/>
    <mergeCell ref="B25:E25"/>
    <mergeCell ref="B26:E26"/>
    <mergeCell ref="B27:E27"/>
    <mergeCell ref="B28:E28"/>
    <mergeCell ref="B29:E29"/>
    <mergeCell ref="B36:E36"/>
    <mergeCell ref="B37:E37"/>
    <mergeCell ref="B30:E30"/>
    <mergeCell ref="B31:E31"/>
    <mergeCell ref="B32:E32"/>
    <mergeCell ref="B33:E33"/>
    <mergeCell ref="B34:E34"/>
    <mergeCell ref="B35:E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2018-02-07T07:25:47Z</cp:lastPrinted>
  <dcterms:created xsi:type="dcterms:W3CDTF">2013-03-18T12:40:57Z</dcterms:created>
  <dcterms:modified xsi:type="dcterms:W3CDTF">2018-03-12T13:47:17Z</dcterms:modified>
  <cp:category/>
  <cp:version/>
  <cp:contentType/>
  <cp:contentStatus/>
</cp:coreProperties>
</file>