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210" windowHeight="11595" firstSheet="1" activeTab="12"/>
  </bookViews>
  <sheets>
    <sheet name="домЦ.№7" sheetId="1" r:id="rId1"/>
    <sheet name="домЦ.№14" sheetId="2" r:id="rId2"/>
    <sheet name="домЦ.№10" sheetId="3" r:id="rId3"/>
    <sheet name="домЦ.№12" sheetId="4" r:id="rId4"/>
    <sheet name="домЦ.№1" sheetId="5" r:id="rId5"/>
    <sheet name="домЦ.№3" sheetId="6" r:id="rId6"/>
    <sheet name="домЦ.№5" sheetId="7" r:id="rId7"/>
    <sheet name="домЦ.№13" sheetId="8" r:id="rId8"/>
    <sheet name="домЦ.№15" sheetId="9" r:id="rId9"/>
    <sheet name="домЦ.№22" sheetId="10" r:id="rId10"/>
    <sheet name="домЦ.№24" sheetId="11" r:id="rId11"/>
    <sheet name="домЯг.№2" sheetId="12" r:id="rId12"/>
    <sheet name="дом Яг.№4" sheetId="13" r:id="rId13"/>
    <sheet name="Лист1" sheetId="14" r:id="rId14"/>
    <sheet name="Лист2" sheetId="15" r:id="rId15"/>
  </sheets>
  <definedNames/>
  <calcPr fullCalcOnLoad="1"/>
</workbook>
</file>

<file path=xl/sharedStrings.xml><?xml version="1.0" encoding="utf-8"?>
<sst xmlns="http://schemas.openxmlformats.org/spreadsheetml/2006/main" count="773" uniqueCount="267">
  <si>
    <t>1.</t>
  </si>
  <si>
    <t>Текущий ремонт мест общего пользования: в т.ч.</t>
  </si>
  <si>
    <t>2.</t>
  </si>
  <si>
    <t>Техническое обслуживание МОП: в т.ч.</t>
  </si>
  <si>
    <t>кол-во</t>
  </si>
  <si>
    <t>Затраты на дом</t>
  </si>
  <si>
    <t xml:space="preserve">Содержание придомовой территории и контейнерных площадок </t>
  </si>
  <si>
    <t>Всего расходов</t>
  </si>
  <si>
    <t>Орловский р-он, п. Зареченский,Центральная,7</t>
  </si>
  <si>
    <t>Орловский р-он, п. Зареченский, ул. Центральная,14</t>
  </si>
  <si>
    <t>Орловский р-он, п. Зареченский, ул. Центральная,10</t>
  </si>
  <si>
    <t>Орловский р-он, п. Зареченский, ул. Центральная,12</t>
  </si>
  <si>
    <t>Орловский р-он, п. Зареченский, ул. Центральная,1</t>
  </si>
  <si>
    <t>Орловский р-он, п. Зареченский, ул.Центральная,3</t>
  </si>
  <si>
    <t>Орловский р-он, п. Зареченский, ул. Центральная,5</t>
  </si>
  <si>
    <t>Орловский р-он, п. Зареченский, ул. Центральная,13</t>
  </si>
  <si>
    <t>Орловский р-он, п. Зареченский, ул. Центральная,15</t>
  </si>
  <si>
    <t>Орловский р-он, п. Зареченский, ул. Центральная,22</t>
  </si>
  <si>
    <t>Орловский р-он, п. Зареченский, ул. Центральная,24</t>
  </si>
  <si>
    <t>Орловский р-он, п. Зареченский, пер. Ягодный,2</t>
  </si>
  <si>
    <t>Орловский р-он, п. Зареченский, пер. Ягодный,4</t>
  </si>
  <si>
    <t>ТМЦ</t>
  </si>
  <si>
    <t>стоимость работ</t>
  </si>
  <si>
    <t>сумма ТМЦ</t>
  </si>
  <si>
    <t>Общая сумма ТМЦ</t>
  </si>
  <si>
    <t>общая стоимость ТМЦ</t>
  </si>
  <si>
    <t>период</t>
  </si>
  <si>
    <t>Замена в местах общего пользования</t>
  </si>
  <si>
    <t>Работы по содержанию помещений, входящих в состав общего имущества</t>
  </si>
  <si>
    <t>Работы по содержанию и ремонту систем внутрид. газового оборуд.</t>
  </si>
  <si>
    <t>Работы по содержанию и ремонту систем дымоудаления и вентиляции</t>
  </si>
  <si>
    <t>Работы по проведению дератизации помещ., входящих в состав МКД.</t>
  </si>
  <si>
    <t>Общеэксплуатациолнные расходы</t>
  </si>
  <si>
    <t>Транспортные расходы</t>
  </si>
  <si>
    <t>ДОХОДЫ: (оплачено населением)</t>
  </si>
  <si>
    <t>ФИНАНСОВЫЙ РЕЗУЛЬТАТ (остаток)</t>
  </si>
  <si>
    <t>ОТЧЕТ УО размещен:</t>
  </si>
  <si>
    <t>на сайте ООО «Жилсервис» по адресу: www.gilservise.ru</t>
  </si>
  <si>
    <t>ИТОГО по РЕМОНТУ:</t>
  </si>
  <si>
    <t>ФИНАНСОВЫЙ РЕЗУЛЬТАТ (перерасход)</t>
  </si>
  <si>
    <t>Прочие расходы:</t>
  </si>
  <si>
    <t>разн.</t>
  </si>
  <si>
    <t>Отчет управляющей организации ООО "Жилсервис" 2017г.</t>
  </si>
  <si>
    <t>Ремонт освещения в подъезде</t>
  </si>
  <si>
    <t>Датчик движения ДД  009 черн.</t>
  </si>
  <si>
    <t>Дюбель пласт. с шипами 6*40</t>
  </si>
  <si>
    <t>Дюбель-гвоздь 5х30</t>
  </si>
  <si>
    <t>Лампа ЛОН 60</t>
  </si>
  <si>
    <t>Саморез д\гк крупн.рез. 3.5 * 41 оксид.</t>
  </si>
  <si>
    <t>Сверло по мет ф 5,0мм</t>
  </si>
  <si>
    <t>Обработка подвала</t>
  </si>
  <si>
    <t>Отрава для мышей</t>
  </si>
  <si>
    <t>01.</t>
  </si>
  <si>
    <t>02.</t>
  </si>
  <si>
    <t>Ремонт стояка х/в</t>
  </si>
  <si>
    <t>Кран шаровый 1" г/г</t>
  </si>
  <si>
    <t>Ремонт эл/сетей в местах общего пользования</t>
  </si>
  <si>
    <t>Изолента 0,13*15 мм синяя 20 метров иэк</t>
  </si>
  <si>
    <t>Ремонт канализации</t>
  </si>
  <si>
    <t>Манжета переходная резиновая 123х110</t>
  </si>
  <si>
    <t>Патрубок компенсационный РР 110</t>
  </si>
  <si>
    <t>Ревизия 110</t>
  </si>
  <si>
    <t>Труба канализационная п/пр D 110 L 1,0м</t>
  </si>
  <si>
    <t>03.</t>
  </si>
  <si>
    <t>Ремонт подъездов</t>
  </si>
  <si>
    <t>Грунтовка глубокого проникновения</t>
  </si>
  <si>
    <t>Побелка "Боларс"</t>
  </si>
  <si>
    <t>Шпатлевка фасадная "Боларс"</t>
  </si>
  <si>
    <t>Шпатлевка финишная</t>
  </si>
  <si>
    <t>Эмаль ПФ -115 светло-голубая</t>
  </si>
  <si>
    <t>Эмаль ПФ-115 красно-коричневая</t>
  </si>
  <si>
    <t>Эмаль ПФ-115 светло-голубая</t>
  </si>
  <si>
    <t>Ремонт кровли</t>
  </si>
  <si>
    <t>Стеклокром К-4.5 (с/т) 10 кв.м.</t>
  </si>
  <si>
    <t>Крепление отливов</t>
  </si>
  <si>
    <t>Саморез кровельный (оцинкованный)Д-8 5,5 х 32</t>
  </si>
  <si>
    <t>Изготовление и установка отливов</t>
  </si>
  <si>
    <t>Железо оцинкованое</t>
  </si>
  <si>
    <t>04.</t>
  </si>
  <si>
    <t>Покраска оконных рам подъездов</t>
  </si>
  <si>
    <t>Эмаль ПФ-115 белая</t>
  </si>
  <si>
    <t>Установка оконных блоков в подъездах</t>
  </si>
  <si>
    <t>Герметик</t>
  </si>
  <si>
    <t>Тройник  110х50х90</t>
  </si>
  <si>
    <t>Ремонт стояка отопления</t>
  </si>
  <si>
    <t>Сгон в сборе  1\1\4</t>
  </si>
  <si>
    <t>05.</t>
  </si>
  <si>
    <t xml:space="preserve">Ремонт стояка канализации </t>
  </si>
  <si>
    <t>Труба 110  х 1м</t>
  </si>
  <si>
    <t>Труба 110  х 3м</t>
  </si>
  <si>
    <t>Труба 110 х 2</t>
  </si>
  <si>
    <t>Угол 110 х 90</t>
  </si>
  <si>
    <t>Угол 110 х 45</t>
  </si>
  <si>
    <t>Тройник 110х 45</t>
  </si>
  <si>
    <t>Цемент</t>
  </si>
  <si>
    <t>Ремонт канализационной системы</t>
  </si>
  <si>
    <t>Ремонт дверного полотна</t>
  </si>
  <si>
    <t>Саморез по дереву 3,5х45 G (крупн. шаг)</t>
  </si>
  <si>
    <t>Крепления отлива</t>
  </si>
  <si>
    <t>Дюбель -гвоздь 6К40 с цилиндрическим бортиком</t>
  </si>
  <si>
    <t>Датчик движения ДД  008 бел.</t>
  </si>
  <si>
    <t>06.</t>
  </si>
  <si>
    <t>Ремонт входной двери</t>
  </si>
  <si>
    <t>Петля стрела 331 х 3мм</t>
  </si>
  <si>
    <t>Замена канализационного стояка</t>
  </si>
  <si>
    <t>Труба 110 х 0.5</t>
  </si>
  <si>
    <t>Труба 110*1,5</t>
  </si>
  <si>
    <t>Угол 110х 15</t>
  </si>
  <si>
    <t>Крестовина 110х110х110х50</t>
  </si>
  <si>
    <t>Пропан-бутан, 40л</t>
  </si>
  <si>
    <t>Щебень известковый</t>
  </si>
  <si>
    <t>Ремонт порожков</t>
  </si>
  <si>
    <t>Ремонт системы х/в</t>
  </si>
  <si>
    <t>Кран Американка BEST 1\2</t>
  </si>
  <si>
    <t>Муфта  комб 20х1\2в.р.</t>
  </si>
  <si>
    <t>Муфта комб 20 х 1\2 нар</t>
  </si>
  <si>
    <t>Труба полипропиленовая 20</t>
  </si>
  <si>
    <t>Угол 20х90</t>
  </si>
  <si>
    <t>Ремонт балкона</t>
  </si>
  <si>
    <t>Дюбель распорный цветной</t>
  </si>
  <si>
    <t>Шайба увелич. М8</t>
  </si>
  <si>
    <t>Шифер плоский</t>
  </si>
  <si>
    <t>Шуруп для дерева лаг  и реек Д-12 *.8х80</t>
  </si>
  <si>
    <t>07.</t>
  </si>
  <si>
    <t>Песок природный</t>
  </si>
  <si>
    <t>Саморез 4,2 х 19 полусфера- пресшайба.цинк, сверло</t>
  </si>
  <si>
    <t>Ремонт дверных блоков</t>
  </si>
  <si>
    <t>Ремонт системы отопления</t>
  </si>
  <si>
    <t>3мм АНО-21 электроды сварочные</t>
  </si>
  <si>
    <t>Резьба черн Д-15</t>
  </si>
  <si>
    <t>Кран шаровый 1/2 г/г бабочка</t>
  </si>
  <si>
    <t>Ремонт фасада</t>
  </si>
  <si>
    <t>Вагонка ПВХ белая</t>
  </si>
  <si>
    <t>Саморез 4,2 х 16 полусфера- пресшайба</t>
  </si>
  <si>
    <t>Замена стояка х/в</t>
  </si>
  <si>
    <t>Кран шаровый  1/2 американка</t>
  </si>
  <si>
    <t>Кран шаровый 1\2 г/г бабочка</t>
  </si>
  <si>
    <t>Муфта (сталь) d 15</t>
  </si>
  <si>
    <t>Муфта *25мм</t>
  </si>
  <si>
    <t>Муфта комб. 20 1\2 н.р.</t>
  </si>
  <si>
    <t>Муфта комб. раз. *20-1/2" НР</t>
  </si>
  <si>
    <t>Муфта перех. 25*20</t>
  </si>
  <si>
    <t>Тройник переходной 25х20х25</t>
  </si>
  <si>
    <t>Труба PN-20*25мм</t>
  </si>
  <si>
    <t>Угольник 20х90</t>
  </si>
  <si>
    <t>Угольник 25х90</t>
  </si>
  <si>
    <t>Плановые доходы</t>
  </si>
  <si>
    <t>тариф</t>
  </si>
  <si>
    <t>к-во мес.</t>
  </si>
  <si>
    <t>сумма</t>
  </si>
  <si>
    <t>Арматура Нбб 64-60</t>
  </si>
  <si>
    <t>Изолента 0,18*19 мм синяя 20 метров иэк</t>
  </si>
  <si>
    <t>Шар стекло НББ 61-60 маленький уп. 4шт.</t>
  </si>
  <si>
    <t>Замена светильников в местах общего пользования</t>
  </si>
  <si>
    <t>08.</t>
  </si>
  <si>
    <t>Ремонт порожков.</t>
  </si>
  <si>
    <t>Замок</t>
  </si>
  <si>
    <t>Ремонт канализационной системы 110</t>
  </si>
  <si>
    <t>Болт М 8х45 анкерный с крюком М 6</t>
  </si>
  <si>
    <t>Герметик Клитек</t>
  </si>
  <si>
    <t>Круг отрезной  по металлу Д 150</t>
  </si>
  <si>
    <t>Круг отрезной  по металлу Д 180</t>
  </si>
  <si>
    <t>Угол 110х30</t>
  </si>
  <si>
    <t>Установлен на чердачную дверь.</t>
  </si>
  <si>
    <t>Кран YT 1\2 г/г бабочка</t>
  </si>
  <si>
    <t>Бочонок 1/2</t>
  </si>
  <si>
    <t>Кран 11б18 Ду-15</t>
  </si>
  <si>
    <t>Уголок 1\2</t>
  </si>
  <si>
    <t>Дезинфекция подвала.</t>
  </si>
  <si>
    <t>Фенаксин</t>
  </si>
  <si>
    <t>Клапан обратный 20</t>
  </si>
  <si>
    <t>Ремонт вентканалов.</t>
  </si>
  <si>
    <t>Решётка 1825Р ПС наклонная с сеткой,рамкой</t>
  </si>
  <si>
    <t>Кнауфф DOUBLE ROLL</t>
  </si>
  <si>
    <t>Пергамин</t>
  </si>
  <si>
    <t>Пергамин П-300 (20м\п)</t>
  </si>
  <si>
    <t>Проволка Д.1,6</t>
  </si>
  <si>
    <t>Проволока Д-3 т\о</t>
  </si>
  <si>
    <t>Лезвия запас</t>
  </si>
  <si>
    <t>Нож OLFA с выдв. лез</t>
  </si>
  <si>
    <t>09.</t>
  </si>
  <si>
    <t>Ремонт системы ЦО</t>
  </si>
  <si>
    <t>Ремонт электропроводки</t>
  </si>
  <si>
    <t>Манжета переходная  резиновая 123х110</t>
  </si>
  <si>
    <t>Труба канализационная п/пр D 110 L3,0м</t>
  </si>
  <si>
    <t>9.</t>
  </si>
  <si>
    <t xml:space="preserve">Замена канализационных труб </t>
  </si>
  <si>
    <t>Ремонт сетей ХВ.</t>
  </si>
  <si>
    <t>Муфта перех. 40х32</t>
  </si>
  <si>
    <t>Отвод  Д-32</t>
  </si>
  <si>
    <t>Уголок 40 х90</t>
  </si>
  <si>
    <t>Ремонт откосов оконных блоков</t>
  </si>
  <si>
    <t>Замена в местах общегопользования</t>
  </si>
  <si>
    <t>Установка на стояке х/в</t>
  </si>
  <si>
    <t>Кран 1/2 VT</t>
  </si>
  <si>
    <t>10.</t>
  </si>
  <si>
    <t>Замок навесной "Apecs"</t>
  </si>
  <si>
    <t>Ушко для навесного замка</t>
  </si>
  <si>
    <t>Ремонт входной двери чердака</t>
  </si>
  <si>
    <t>Ремонт системы отпления</t>
  </si>
  <si>
    <t>Лен сантехнический (200г)</t>
  </si>
  <si>
    <t>Труба 20 PN 25 арм. стекловолокно</t>
  </si>
  <si>
    <t>Угольник 20*90</t>
  </si>
  <si>
    <t>Угольник 20х45</t>
  </si>
  <si>
    <t>Муфта комб. раз. *20-1/2" ВР</t>
  </si>
  <si>
    <t>Лампа Лон 40</t>
  </si>
  <si>
    <t>Ремонт сетей х/в</t>
  </si>
  <si>
    <t xml:space="preserve">Кран шаровый  3\4 г\г </t>
  </si>
  <si>
    <t>Лен унилак</t>
  </si>
  <si>
    <t>Тройник 32мм</t>
  </si>
  <si>
    <t>Угол 32х90</t>
  </si>
  <si>
    <t>Крепление трую ЦО</t>
  </si>
  <si>
    <t>Заглушка 110</t>
  </si>
  <si>
    <t>Круг отрезной по металлу 180х1,6х22</t>
  </si>
  <si>
    <t>Труба 110*0,25</t>
  </si>
  <si>
    <t>Угол 110х 45</t>
  </si>
  <si>
    <t>11.</t>
  </si>
  <si>
    <t xml:space="preserve">Ремонт КС </t>
  </si>
  <si>
    <t>Манжет 123*110</t>
  </si>
  <si>
    <t>Патрубок ком Д110</t>
  </si>
  <si>
    <t>Тройник 110/50х45</t>
  </si>
  <si>
    <t>Выключатель 1кл.</t>
  </si>
  <si>
    <t>Ремонт электпроводки</t>
  </si>
  <si>
    <t>Ремонть системы ЦО</t>
  </si>
  <si>
    <t>Кран американка 3\4    VALTEK</t>
  </si>
  <si>
    <t>Кран пр-сальн. 11Б 6бк 15</t>
  </si>
  <si>
    <t>Кран пр-сальн. 11Б 6бк 20</t>
  </si>
  <si>
    <t>Муфта комб. 25 *3/4 НР</t>
  </si>
  <si>
    <t>Муфта переходная 20х15</t>
  </si>
  <si>
    <t>Тройник 25х20х25</t>
  </si>
  <si>
    <t>Труба 20х2 мм питьевая ПЭ 100</t>
  </si>
  <si>
    <t>Труба 25</t>
  </si>
  <si>
    <t>Ремонт обрешотки (подвал)</t>
  </si>
  <si>
    <t>Анкер рамный металлический 10*112</t>
  </si>
  <si>
    <t>Брус</t>
  </si>
  <si>
    <t>Доска обр.25\100*6м</t>
  </si>
  <si>
    <t>Ремонт КС</t>
  </si>
  <si>
    <t>Бинт Мартекса 3,5м</t>
  </si>
  <si>
    <t>Ремонт сетей ХВ</t>
  </si>
  <si>
    <t>Прокладка 1/2 силикон</t>
  </si>
  <si>
    <t>Репмонт подъездов</t>
  </si>
  <si>
    <t>УАЙТ-спирит Пересвет</t>
  </si>
  <si>
    <t xml:space="preserve">Эмаль ПФ -115 светло-голубая </t>
  </si>
  <si>
    <t>Эмаль ПФ -115 светло-серая</t>
  </si>
  <si>
    <t>Эмаль ПФ-115 коричневая</t>
  </si>
  <si>
    <t>Эмаль ПФ-266 красно-коричневая</t>
  </si>
  <si>
    <t>Стеклокром К-4,5 (с\т) 10м2</t>
  </si>
  <si>
    <t>Полотно 2 сторон.</t>
  </si>
  <si>
    <t>Манжета переходная с чугуна на ПВХ 124/110</t>
  </si>
  <si>
    <t>ДВП 1,22*2,44</t>
  </si>
  <si>
    <t>Саморез Прес-шайба 4,2х16</t>
  </si>
  <si>
    <t>Шпатлевка финишная "Боларс"</t>
  </si>
  <si>
    <t>12.</t>
  </si>
  <si>
    <t>Установка прожекторов.</t>
  </si>
  <si>
    <t>Держатель д\труб Д-16мм</t>
  </si>
  <si>
    <t>Дюбель с шуруп.6*40 потайной</t>
  </si>
  <si>
    <t>Полотно 1 сторон.</t>
  </si>
  <si>
    <t>Прожектор ОНЛАЙТ 71  660</t>
  </si>
  <si>
    <t>Труба ПВХ 16мм б. 100м. с зондом</t>
  </si>
  <si>
    <t>Фотореле ФР 601 2200 ВА</t>
  </si>
  <si>
    <t>ШВВП 2*0,75</t>
  </si>
  <si>
    <t>Ремонт мягкой кровли</t>
  </si>
  <si>
    <t>Стеклоизол П-3.0 (с/т) 15м.</t>
  </si>
  <si>
    <t>Задолженность собственников и нанимателей по состоянию на 01.01.2018г.</t>
  </si>
  <si>
    <t>Комиссионные расходы (услуги банка, прочие)</t>
  </si>
  <si>
    <t xml:space="preserve">Ремонт мягкой кровли </t>
  </si>
  <si>
    <t xml:space="preserve">Грунтовка универсальная глубокого проникновения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</si>
</sst>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;[Red]\-#,##0.00"/>
    <numFmt numFmtId="174" formatCode="0.00;[Red]\-0.00"/>
    <numFmt numFmtId="175" formatCode="0.000"/>
    <numFmt numFmtId="176" formatCode="0.000_ ;[Red]\-0.000\ "/>
    <numFmt numFmtId="177" formatCode="0.00_ ;[Red]\-0.00\ "/>
    <numFmt numFmtId="178" formatCode="#,##0.000"/>
    <numFmt numFmtId="179" formatCode="[$-FC19]d\ mmmm\ yyyy\ &quot;г.&quot;"/>
    <numFmt numFmtId="180" formatCode="[$-F400]h:mm:ss\ AM/PM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172" fontId="2" fillId="0" borderId="11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10" xfId="0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vertical="center" textRotation="90" wrapText="1"/>
    </xf>
    <xf numFmtId="1" fontId="0" fillId="0" borderId="10" xfId="0" applyNumberFormat="1" applyFill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2" fontId="1" fillId="0" borderId="11" xfId="0" applyNumberFormat="1" applyFont="1" applyBorder="1" applyAlignment="1">
      <alignment vertical="center" textRotation="90" wrapText="1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textRotation="90"/>
    </xf>
    <xf numFmtId="1" fontId="1" fillId="0" borderId="11" xfId="0" applyNumberFormat="1" applyFont="1" applyBorder="1" applyAlignment="1">
      <alignment vertical="center" textRotation="90" wrapText="1"/>
    </xf>
    <xf numFmtId="1" fontId="0" fillId="0" borderId="10" xfId="0" applyNumberForma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1" fontId="0" fillId="0" borderId="10" xfId="0" applyNumberFormat="1" applyFill="1" applyBorder="1" applyAlignment="1">
      <alignment vertical="center" wrapText="1"/>
    </xf>
    <xf numFmtId="1" fontId="0" fillId="0" borderId="10" xfId="0" applyNumberFormat="1" applyFill="1" applyBorder="1" applyAlignment="1">
      <alignment vertical="center"/>
    </xf>
    <xf numFmtId="0" fontId="0" fillId="0" borderId="10" xfId="0" applyFont="1" applyBorder="1" applyAlignment="1">
      <alignment vertical="center" textRotation="90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vertical="center" wrapText="1"/>
    </xf>
    <xf numFmtId="0" fontId="6" fillId="0" borderId="10" xfId="54" applyNumberFormat="1" applyFont="1" applyBorder="1" applyAlignment="1">
      <alignment vertical="top" wrapText="1"/>
      <protection/>
    </xf>
    <xf numFmtId="0" fontId="5" fillId="34" borderId="10" xfId="54" applyNumberFormat="1" applyFont="1" applyFill="1" applyBorder="1" applyAlignment="1">
      <alignment vertical="top" wrapText="1"/>
      <protection/>
    </xf>
    <xf numFmtId="0" fontId="36" fillId="34" borderId="10" xfId="0" applyFont="1" applyFill="1" applyBorder="1" applyAlignment="1">
      <alignment/>
    </xf>
    <xf numFmtId="1" fontId="0" fillId="0" borderId="13" xfId="0" applyNumberFormat="1" applyFill="1" applyBorder="1" applyAlignment="1">
      <alignment horizontal="center" vertical="center" wrapText="1"/>
    </xf>
    <xf numFmtId="174" fontId="6" fillId="0" borderId="10" xfId="55" applyNumberFormat="1" applyFont="1" applyBorder="1" applyAlignment="1">
      <alignment horizontal="right" vertical="top"/>
      <protection/>
    </xf>
    <xf numFmtId="0" fontId="5" fillId="34" borderId="10" xfId="55" applyNumberFormat="1" applyFont="1" applyFill="1" applyBorder="1" applyAlignment="1">
      <alignment vertical="top" wrapText="1"/>
      <protection/>
    </xf>
    <xf numFmtId="0" fontId="6" fillId="0" borderId="10" xfId="55" applyNumberFormat="1" applyFont="1" applyBorder="1" applyAlignment="1">
      <alignment vertical="top" wrapText="1"/>
      <protection/>
    </xf>
    <xf numFmtId="0" fontId="36" fillId="34" borderId="10" xfId="0" applyFont="1" applyFill="1" applyBorder="1" applyAlignment="1">
      <alignment/>
    </xf>
    <xf numFmtId="1" fontId="1" fillId="35" borderId="10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36" borderId="12" xfId="0" applyNumberFormat="1" applyFont="1" applyFill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/>
    </xf>
    <xf numFmtId="1" fontId="6" fillId="0" borderId="10" xfId="56" applyNumberFormat="1" applyFont="1" applyBorder="1" applyAlignment="1">
      <alignment horizontal="center" vertical="top"/>
      <protection/>
    </xf>
    <xf numFmtId="0" fontId="0" fillId="0" borderId="10" xfId="0" applyBorder="1" applyAlignment="1">
      <alignment/>
    </xf>
    <xf numFmtId="0" fontId="5" fillId="34" borderId="10" xfId="55" applyNumberFormat="1" applyFont="1" applyFill="1" applyBorder="1" applyAlignment="1">
      <alignment horizontal="left" vertical="top" wrapText="1"/>
      <protection/>
    </xf>
    <xf numFmtId="176" fontId="36" fillId="0" borderId="10" xfId="0" applyNumberFormat="1" applyFont="1" applyFill="1" applyBorder="1" applyAlignment="1">
      <alignment/>
    </xf>
    <xf numFmtId="174" fontId="5" fillId="0" borderId="10" xfId="52" applyNumberFormat="1" applyFont="1" applyFill="1" applyBorder="1" applyAlignment="1">
      <alignment horizontal="right" vertical="top"/>
      <protection/>
    </xf>
    <xf numFmtId="0" fontId="0" fillId="0" borderId="0" xfId="0" applyBorder="1" applyAlignment="1">
      <alignment horizontal="center"/>
    </xf>
    <xf numFmtId="1" fontId="0" fillId="0" borderId="13" xfId="0" applyNumberFormat="1" applyFill="1" applyBorder="1" applyAlignment="1">
      <alignment horizontal="center" vertical="center"/>
    </xf>
    <xf numFmtId="175" fontId="6" fillId="0" borderId="10" xfId="54" applyNumberFormat="1" applyFont="1" applyBorder="1" applyAlignment="1">
      <alignment horizontal="right" vertical="top"/>
      <protection/>
    </xf>
    <xf numFmtId="174" fontId="6" fillId="0" borderId="10" xfId="54" applyNumberFormat="1" applyFont="1" applyBorder="1" applyAlignment="1">
      <alignment horizontal="right" vertical="top"/>
      <protection/>
    </xf>
    <xf numFmtId="172" fontId="6" fillId="0" borderId="10" xfId="54" applyNumberFormat="1" applyFont="1" applyBorder="1" applyAlignment="1">
      <alignment horizontal="right" vertical="top"/>
      <protection/>
    </xf>
    <xf numFmtId="176" fontId="36" fillId="0" borderId="10" xfId="0" applyNumberFormat="1" applyFont="1" applyFill="1" applyBorder="1" applyAlignment="1">
      <alignment horizontal="center"/>
    </xf>
    <xf numFmtId="174" fontId="5" fillId="0" borderId="10" xfId="52" applyNumberFormat="1" applyFont="1" applyFill="1" applyBorder="1" applyAlignment="1">
      <alignment horizontal="center" vertical="top"/>
      <protection/>
    </xf>
    <xf numFmtId="174" fontId="6" fillId="0" borderId="10" xfId="54" applyNumberFormat="1" applyFont="1" applyBorder="1" applyAlignment="1">
      <alignment horizontal="center" vertical="top"/>
      <protection/>
    </xf>
    <xf numFmtId="173" fontId="6" fillId="0" borderId="10" xfId="54" applyNumberFormat="1" applyFont="1" applyBorder="1" applyAlignment="1">
      <alignment horizontal="center" vertical="top"/>
      <protection/>
    </xf>
    <xf numFmtId="2" fontId="0" fillId="0" borderId="10" xfId="0" applyNumberFormat="1" applyBorder="1" applyAlignment="1">
      <alignment/>
    </xf>
    <xf numFmtId="175" fontId="6" fillId="0" borderId="10" xfId="55" applyNumberFormat="1" applyFont="1" applyBorder="1" applyAlignment="1">
      <alignment horizontal="right" vertical="top"/>
      <protection/>
    </xf>
    <xf numFmtId="2" fontId="0" fillId="0" borderId="10" xfId="0" applyNumberFormat="1" applyBorder="1" applyAlignment="1">
      <alignment horizontal="center"/>
    </xf>
    <xf numFmtId="2" fontId="0" fillId="0" borderId="13" xfId="0" applyNumberFormat="1" applyFont="1" applyBorder="1" applyAlignment="1">
      <alignment horizontal="center" vertical="center" textRotation="90" wrapText="1"/>
    </xf>
    <xf numFmtId="0" fontId="0" fillId="0" borderId="13" xfId="0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175" fontId="6" fillId="0" borderId="10" xfId="54" applyNumberFormat="1" applyFont="1" applyBorder="1" applyAlignment="1">
      <alignment horizontal="right" vertical="top"/>
      <protection/>
    </xf>
    <xf numFmtId="174" fontId="6" fillId="0" borderId="10" xfId="54" applyNumberFormat="1" applyFont="1" applyBorder="1" applyAlignment="1">
      <alignment horizontal="right" vertical="top"/>
      <protection/>
    </xf>
    <xf numFmtId="0" fontId="6" fillId="0" borderId="10" xfId="54" applyNumberFormat="1" applyFont="1" applyBorder="1" applyAlignment="1">
      <alignment vertical="top" wrapText="1"/>
      <protection/>
    </xf>
    <xf numFmtId="0" fontId="0" fillId="0" borderId="14" xfId="0" applyBorder="1" applyAlignment="1">
      <alignment horizontal="center" textRotation="90"/>
    </xf>
    <xf numFmtId="0" fontId="0" fillId="0" borderId="15" xfId="0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textRotation="90" wrapText="1"/>
    </xf>
    <xf numFmtId="175" fontId="6" fillId="0" borderId="10" xfId="53" applyNumberFormat="1" applyFont="1" applyBorder="1" applyAlignment="1">
      <alignment horizontal="right" vertical="top"/>
      <protection/>
    </xf>
    <xf numFmtId="174" fontId="6" fillId="0" borderId="10" xfId="53" applyNumberFormat="1" applyFont="1" applyBorder="1" applyAlignment="1">
      <alignment horizontal="right" vertical="top"/>
      <protection/>
    </xf>
    <xf numFmtId="0" fontId="6" fillId="0" borderId="10" xfId="53" applyNumberFormat="1" applyFont="1" applyBorder="1" applyAlignment="1">
      <alignment vertical="top" wrapText="1"/>
      <protection/>
    </xf>
    <xf numFmtId="173" fontId="6" fillId="0" borderId="10" xfId="53" applyNumberFormat="1" applyFont="1" applyBorder="1" applyAlignment="1">
      <alignment horizontal="right" vertical="top"/>
      <protection/>
    </xf>
    <xf numFmtId="0" fontId="0" fillId="0" borderId="13" xfId="0" applyBorder="1" applyAlignment="1">
      <alignment horizontal="center" textRotation="90"/>
    </xf>
    <xf numFmtId="1" fontId="0" fillId="0" borderId="10" xfId="0" applyNumberFormat="1" applyFont="1" applyFill="1" applyBorder="1" applyAlignment="1">
      <alignment horizontal="center"/>
    </xf>
    <xf numFmtId="0" fontId="1" fillId="35" borderId="11" xfId="0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/>
    </xf>
    <xf numFmtId="174" fontId="1" fillId="35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vertical="center" wrapText="1"/>
    </xf>
    <xf numFmtId="1" fontId="1" fillId="35" borderId="10" xfId="0" applyNumberFormat="1" applyFont="1" applyFill="1" applyBorder="1" applyAlignment="1">
      <alignment horizontal="center" vertical="center"/>
    </xf>
    <xf numFmtId="174" fontId="5" fillId="35" borderId="10" xfId="54" applyNumberFormat="1" applyFont="1" applyFill="1" applyBorder="1" applyAlignment="1">
      <alignment horizontal="right" vertical="top"/>
      <protection/>
    </xf>
    <xf numFmtId="0" fontId="1" fillId="35" borderId="13" xfId="0" applyFont="1" applyFill="1" applyBorder="1" applyAlignment="1">
      <alignment horizontal="center"/>
    </xf>
    <xf numFmtId="1" fontId="1" fillId="35" borderId="13" xfId="0" applyNumberFormat="1" applyFont="1" applyFill="1" applyBorder="1" applyAlignment="1">
      <alignment horizontal="center"/>
    </xf>
    <xf numFmtId="0" fontId="5" fillId="0" borderId="10" xfId="54" applyNumberFormat="1" applyFont="1" applyBorder="1" applyAlignment="1">
      <alignment vertical="top" wrapText="1"/>
      <protection/>
    </xf>
    <xf numFmtId="1" fontId="6" fillId="0" borderId="10" xfId="54" applyNumberFormat="1" applyFont="1" applyBorder="1" applyAlignment="1">
      <alignment horizontal="center" vertical="top"/>
      <protection/>
    </xf>
    <xf numFmtId="174" fontId="6" fillId="0" borderId="10" xfId="54" applyNumberFormat="1" applyFont="1" applyBorder="1" applyAlignment="1">
      <alignment horizontal="center" vertical="top"/>
      <protection/>
    </xf>
    <xf numFmtId="172" fontId="5" fillId="35" borderId="10" xfId="54" applyNumberFormat="1" applyFont="1" applyFill="1" applyBorder="1" applyAlignment="1">
      <alignment horizontal="center" vertical="top"/>
      <protection/>
    </xf>
    <xf numFmtId="174" fontId="5" fillId="35" borderId="10" xfId="54" applyNumberFormat="1" applyFont="1" applyFill="1" applyBorder="1" applyAlignment="1">
      <alignment horizontal="center" vertical="top"/>
      <protection/>
    </xf>
    <xf numFmtId="0" fontId="6" fillId="0" borderId="11" xfId="54" applyNumberFormat="1" applyFont="1" applyBorder="1" applyAlignment="1">
      <alignment vertical="top" wrapText="1"/>
      <protection/>
    </xf>
    <xf numFmtId="2" fontId="1" fillId="35" borderId="13" xfId="0" applyNumberFormat="1" applyFont="1" applyFill="1" applyBorder="1" applyAlignment="1">
      <alignment horizontal="center"/>
    </xf>
    <xf numFmtId="0" fontId="0" fillId="0" borderId="11" xfId="0" applyBorder="1" applyAlignment="1">
      <alignment textRotation="90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/>
    </xf>
    <xf numFmtId="174" fontId="1" fillId="35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vertical="center" wrapText="1"/>
    </xf>
    <xf numFmtId="1" fontId="1" fillId="35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174" fontId="1" fillId="0" borderId="16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1" fontId="1" fillId="35" borderId="13" xfId="0" applyNumberFormat="1" applyFont="1" applyFill="1" applyBorder="1" applyAlignment="1">
      <alignment horizontal="center" vertical="center" wrapText="1"/>
    </xf>
    <xf numFmtId="175" fontId="5" fillId="35" borderId="10" xfId="54" applyNumberFormat="1" applyFont="1" applyFill="1" applyBorder="1" applyAlignment="1">
      <alignment horizontal="right" vertical="top"/>
      <protection/>
    </xf>
    <xf numFmtId="1" fontId="1" fillId="35" borderId="13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175" fontId="5" fillId="35" borderId="10" xfId="53" applyNumberFormat="1" applyFont="1" applyFill="1" applyBorder="1" applyAlignment="1">
      <alignment horizontal="right" vertical="top"/>
      <protection/>
    </xf>
    <xf numFmtId="174" fontId="5" fillId="35" borderId="10" xfId="53" applyNumberFormat="1" applyFont="1" applyFill="1" applyBorder="1" applyAlignment="1">
      <alignment horizontal="right" vertical="top"/>
      <protection/>
    </xf>
    <xf numFmtId="0" fontId="0" fillId="0" borderId="10" xfId="0" applyFill="1" applyBorder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vertical="center" textRotation="90" wrapText="1"/>
    </xf>
    <xf numFmtId="0" fontId="0" fillId="0" borderId="10" xfId="0" applyBorder="1" applyAlignment="1">
      <alignment horizontal="center" textRotation="90"/>
    </xf>
    <xf numFmtId="1" fontId="0" fillId="0" borderId="10" xfId="0" applyNumberFormat="1" applyFont="1" applyBorder="1" applyAlignment="1">
      <alignment horizontal="center" vertical="center" textRotation="90" wrapText="1"/>
    </xf>
    <xf numFmtId="175" fontId="6" fillId="0" borderId="10" xfId="54" applyNumberFormat="1" applyFont="1" applyBorder="1" applyAlignment="1">
      <alignment horizontal="right" vertical="top"/>
      <protection/>
    </xf>
    <xf numFmtId="174" fontId="6" fillId="0" borderId="10" xfId="54" applyNumberFormat="1" applyFont="1" applyBorder="1" applyAlignment="1">
      <alignment horizontal="right" vertical="top"/>
      <protection/>
    </xf>
    <xf numFmtId="0" fontId="6" fillId="0" borderId="10" xfId="54" applyNumberFormat="1" applyFont="1" applyBorder="1" applyAlignment="1">
      <alignment vertical="top" wrapText="1"/>
      <protection/>
    </xf>
    <xf numFmtId="173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 vertical="center" textRotation="90" wrapText="1"/>
    </xf>
    <xf numFmtId="1" fontId="0" fillId="0" borderId="10" xfId="0" applyNumberFormat="1" applyFont="1" applyBorder="1" applyAlignment="1">
      <alignment vertical="center" textRotation="90" wrapText="1"/>
    </xf>
    <xf numFmtId="1" fontId="0" fillId="0" borderId="10" xfId="0" applyNumberFormat="1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textRotation="90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vertical="center" wrapText="1"/>
    </xf>
    <xf numFmtId="175" fontId="6" fillId="0" borderId="10" xfId="56" applyNumberFormat="1" applyFont="1" applyBorder="1" applyAlignment="1">
      <alignment horizontal="right" vertical="top"/>
      <protection/>
    </xf>
    <xf numFmtId="173" fontId="6" fillId="0" borderId="10" xfId="56" applyNumberFormat="1" applyFont="1" applyBorder="1" applyAlignment="1">
      <alignment horizontal="right" vertical="top"/>
      <protection/>
    </xf>
    <xf numFmtId="174" fontId="6" fillId="0" borderId="10" xfId="56" applyNumberFormat="1" applyFont="1" applyBorder="1" applyAlignment="1">
      <alignment horizontal="right" vertical="top"/>
      <protection/>
    </xf>
    <xf numFmtId="0" fontId="5" fillId="34" borderId="10" xfId="56" applyNumberFormat="1" applyFont="1" applyFill="1" applyBorder="1" applyAlignment="1">
      <alignment vertical="top" wrapText="1"/>
      <protection/>
    </xf>
    <xf numFmtId="0" fontId="6" fillId="0" borderId="10" xfId="56" applyNumberFormat="1" applyFont="1" applyBorder="1" applyAlignment="1">
      <alignment vertical="top" wrapText="1"/>
      <protection/>
    </xf>
    <xf numFmtId="174" fontId="6" fillId="0" borderId="10" xfId="54" applyNumberFormat="1" applyFont="1" applyBorder="1" applyAlignment="1">
      <alignment horizontal="right" vertical="top"/>
      <protection/>
    </xf>
    <xf numFmtId="0" fontId="6" fillId="0" borderId="10" xfId="54" applyNumberFormat="1" applyFont="1" applyBorder="1" applyAlignment="1">
      <alignment vertical="top" wrapText="1"/>
      <protection/>
    </xf>
    <xf numFmtId="174" fontId="6" fillId="0" borderId="10" xfId="54" applyNumberFormat="1" applyFont="1" applyBorder="1" applyAlignment="1">
      <alignment horizontal="center" vertical="top"/>
      <protection/>
    </xf>
    <xf numFmtId="0" fontId="0" fillId="0" borderId="10" xfId="0" applyFont="1" applyFill="1" applyBorder="1" applyAlignment="1">
      <alignment horizontal="center"/>
    </xf>
    <xf numFmtId="173" fontId="6" fillId="0" borderId="10" xfId="54" applyNumberFormat="1" applyFont="1" applyBorder="1" applyAlignment="1">
      <alignment horizontal="center" vertical="top"/>
      <protection/>
    </xf>
    <xf numFmtId="0" fontId="5" fillId="0" borderId="10" xfId="54" applyNumberFormat="1" applyFont="1" applyFill="1" applyBorder="1" applyAlignment="1">
      <alignment horizontal="center" vertical="top" wrapText="1"/>
      <protection/>
    </xf>
    <xf numFmtId="0" fontId="5" fillId="34" borderId="10" xfId="54" applyNumberFormat="1" applyFont="1" applyFill="1" applyBorder="1" applyAlignment="1">
      <alignment horizontal="left" vertical="top" wrapText="1"/>
      <protection/>
    </xf>
    <xf numFmtId="175" fontId="6" fillId="0" borderId="10" xfId="54" applyNumberFormat="1" applyFont="1" applyFill="1" applyBorder="1" applyAlignment="1">
      <alignment horizontal="right" vertical="top"/>
      <protection/>
    </xf>
    <xf numFmtId="173" fontId="5" fillId="0" borderId="10" xfId="54" applyNumberFormat="1" applyFont="1" applyFill="1" applyBorder="1" applyAlignment="1">
      <alignment horizontal="right" vertical="top"/>
      <protection/>
    </xf>
    <xf numFmtId="0" fontId="0" fillId="0" borderId="11" xfId="0" applyFont="1" applyBorder="1" applyAlignment="1">
      <alignment vertical="center" textRotation="90" wrapText="1"/>
    </xf>
    <xf numFmtId="17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174" fontId="0" fillId="0" borderId="10" xfId="0" applyNumberFormat="1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1" xfId="0" applyBorder="1" applyAlignment="1">
      <alignment horizontal="center" textRotation="90"/>
    </xf>
    <xf numFmtId="2" fontId="0" fillId="0" borderId="14" xfId="0" applyNumberFormat="1" applyFont="1" applyBorder="1" applyAlignment="1">
      <alignment horizontal="center" vertical="center" textRotation="90" wrapText="1"/>
    </xf>
    <xf numFmtId="174" fontId="5" fillId="0" borderId="10" xfId="54" applyNumberFormat="1" applyFont="1" applyFill="1" applyBorder="1" applyAlignment="1">
      <alignment horizontal="center" vertical="top"/>
      <protection/>
    </xf>
    <xf numFmtId="0" fontId="5" fillId="0" borderId="10" xfId="54" applyNumberFormat="1" applyFont="1" applyFill="1" applyBorder="1" applyAlignment="1">
      <alignment horizontal="center" vertical="top"/>
      <protection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 vertical="center" textRotation="90" wrapText="1"/>
    </xf>
    <xf numFmtId="174" fontId="6" fillId="0" borderId="10" xfId="55" applyNumberFormat="1" applyFont="1" applyBorder="1" applyAlignment="1">
      <alignment horizontal="center" vertical="top"/>
      <protection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54" applyNumberFormat="1" applyFont="1" applyBorder="1" applyAlignment="1">
      <alignment vertical="top" wrapText="1"/>
      <protection/>
    </xf>
    <xf numFmtId="174" fontId="6" fillId="0" borderId="10" xfId="54" applyNumberFormat="1" applyFont="1" applyBorder="1" applyAlignment="1">
      <alignment horizontal="right" vertical="top"/>
      <protection/>
    </xf>
    <xf numFmtId="0" fontId="6" fillId="0" borderId="10" xfId="54" applyNumberFormat="1" applyFont="1" applyBorder="1" applyAlignment="1">
      <alignment horizontal="left" vertical="top" wrapText="1"/>
      <protection/>
    </xf>
    <xf numFmtId="0" fontId="0" fillId="0" borderId="12" xfId="0" applyBorder="1" applyAlignment="1">
      <alignment textRotation="90"/>
    </xf>
    <xf numFmtId="0" fontId="0" fillId="0" borderId="13" xfId="0" applyFill="1" applyBorder="1" applyAlignment="1">
      <alignment vertical="center" wrapText="1"/>
    </xf>
    <xf numFmtId="1" fontId="0" fillId="0" borderId="13" xfId="0" applyNumberFormat="1" applyFill="1" applyBorder="1" applyAlignment="1">
      <alignment vertical="center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2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" fontId="0" fillId="0" borderId="12" xfId="0" applyNumberFormat="1" applyFill="1" applyBorder="1" applyAlignment="1">
      <alignment horizontal="center" vertical="center"/>
    </xf>
    <xf numFmtId="1" fontId="0" fillId="0" borderId="19" xfId="0" applyNumberForma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 vertical="center" textRotation="90" wrapText="1"/>
    </xf>
    <xf numFmtId="2" fontId="1" fillId="0" borderId="13" xfId="0" applyNumberFormat="1" applyFont="1" applyBorder="1" applyAlignment="1">
      <alignment horizontal="center" vertical="center" textRotation="90" wrapText="1"/>
    </xf>
    <xf numFmtId="2" fontId="0" fillId="0" borderId="12" xfId="0" applyNumberFormat="1" applyFont="1" applyBorder="1" applyAlignment="1">
      <alignment horizontal="center" vertical="center" textRotation="90" wrapText="1"/>
    </xf>
    <xf numFmtId="2" fontId="0" fillId="0" borderId="13" xfId="0" applyNumberFormat="1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1" fillId="0" borderId="1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textRotation="9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9" xfId="0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1" fontId="0" fillId="0" borderId="19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textRotation="90"/>
    </xf>
    <xf numFmtId="0" fontId="0" fillId="0" borderId="19" xfId="0" applyBorder="1" applyAlignment="1">
      <alignment textRotation="90"/>
    </xf>
    <xf numFmtId="0" fontId="0" fillId="0" borderId="13" xfId="0" applyBorder="1" applyAlignment="1">
      <alignment textRotation="90"/>
    </xf>
    <xf numFmtId="1" fontId="0" fillId="0" borderId="12" xfId="0" applyNumberFormat="1" applyFill="1" applyBorder="1" applyAlignment="1">
      <alignment horizontal="center" vertical="center" wrapText="1"/>
    </xf>
    <xf numFmtId="1" fontId="0" fillId="0" borderId="19" xfId="0" applyNumberFormat="1" applyFill="1" applyBorder="1" applyAlignment="1">
      <alignment horizontal="center" vertical="center" wrapText="1"/>
    </xf>
    <xf numFmtId="1" fontId="0" fillId="0" borderId="13" xfId="0" applyNumberFormat="1" applyFill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 textRotation="90" wrapText="1"/>
    </xf>
    <xf numFmtId="1" fontId="0" fillId="0" borderId="19" xfId="0" applyNumberFormat="1" applyFont="1" applyBorder="1" applyAlignment="1">
      <alignment horizontal="center" vertical="center" textRotation="90" wrapText="1"/>
    </xf>
    <xf numFmtId="1" fontId="0" fillId="0" borderId="13" xfId="0" applyNumberFormat="1" applyFont="1" applyBorder="1" applyAlignment="1">
      <alignment horizontal="center" vertical="center" textRotation="90" wrapText="1"/>
    </xf>
    <xf numFmtId="1" fontId="1" fillId="0" borderId="12" xfId="0" applyNumberFormat="1" applyFont="1" applyBorder="1" applyAlignment="1">
      <alignment horizontal="center" vertical="center" textRotation="90" wrapText="1"/>
    </xf>
    <xf numFmtId="1" fontId="1" fillId="0" borderId="13" xfId="0" applyNumberFormat="1" applyFont="1" applyBorder="1" applyAlignment="1">
      <alignment horizontal="center" vertical="center" textRotation="90" wrapText="1"/>
    </xf>
    <xf numFmtId="1" fontId="0" fillId="0" borderId="19" xfId="0" applyNumberFormat="1" applyFont="1" applyBorder="1" applyAlignment="1">
      <alignment horizontal="center" vertical="center" textRotation="90" wrapText="1"/>
    </xf>
    <xf numFmtId="1" fontId="0" fillId="0" borderId="13" xfId="0" applyNumberFormat="1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textRotation="90"/>
    </xf>
    <xf numFmtId="0" fontId="0" fillId="0" borderId="19" xfId="0" applyFont="1" applyBorder="1" applyAlignment="1">
      <alignment horizontal="center" textRotation="90"/>
    </xf>
    <xf numFmtId="0" fontId="0" fillId="0" borderId="13" xfId="0" applyFont="1" applyBorder="1" applyAlignment="1">
      <alignment horizontal="center" textRotation="90"/>
    </xf>
    <xf numFmtId="0" fontId="0" fillId="0" borderId="1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1" fontId="0" fillId="0" borderId="19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20" xfId="0" applyBorder="1" applyAlignment="1">
      <alignment horizontal="center"/>
    </xf>
    <xf numFmtId="172" fontId="6" fillId="0" borderId="10" xfId="54" applyNumberFormat="1" applyFont="1" applyBorder="1" applyAlignment="1">
      <alignment horizontal="center" vertical="top"/>
      <protection/>
    </xf>
    <xf numFmtId="172" fontId="6" fillId="0" borderId="10" xfId="54" applyNumberFormat="1" applyFont="1" applyFill="1" applyBorder="1" applyAlignment="1">
      <alignment horizontal="center" vertical="top"/>
      <protection/>
    </xf>
    <xf numFmtId="172" fontId="6" fillId="0" borderId="10" xfId="54" applyNumberFormat="1" applyFont="1" applyFill="1" applyBorder="1" applyAlignment="1">
      <alignment horizontal="center" vertical="top"/>
      <protection/>
    </xf>
    <xf numFmtId="172" fontId="6" fillId="0" borderId="10" xfId="55" applyNumberFormat="1" applyFont="1" applyBorder="1" applyAlignment="1">
      <alignment horizontal="center" vertical="top"/>
      <protection/>
    </xf>
    <xf numFmtId="1" fontId="1" fillId="0" borderId="17" xfId="0" applyNumberFormat="1" applyFont="1" applyBorder="1" applyAlignment="1">
      <alignment horizontal="center"/>
    </xf>
    <xf numFmtId="173" fontId="5" fillId="0" borderId="10" xfId="54" applyNumberFormat="1" applyFont="1" applyFill="1" applyBorder="1" applyAlignment="1">
      <alignment horizontal="center" vertical="top"/>
      <protection/>
    </xf>
    <xf numFmtId="173" fontId="6" fillId="0" borderId="10" xfId="54" applyNumberFormat="1" applyFont="1" applyFill="1" applyBorder="1" applyAlignment="1">
      <alignment horizontal="center" vertical="top"/>
      <protection/>
    </xf>
    <xf numFmtId="0" fontId="25" fillId="0" borderId="11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/>
    </xf>
    <xf numFmtId="0" fontId="25" fillId="0" borderId="16" xfId="0" applyFont="1" applyBorder="1" applyAlignment="1">
      <alignment horizontal="left" vertical="center"/>
    </xf>
    <xf numFmtId="0" fontId="25" fillId="0" borderId="17" xfId="0" applyFont="1" applyBorder="1" applyAlignment="1">
      <alignment horizontal="left" vertical="center"/>
    </xf>
    <xf numFmtId="0" fontId="26" fillId="0" borderId="11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center"/>
    </xf>
    <xf numFmtId="172" fontId="6" fillId="0" borderId="10" xfId="54" applyNumberFormat="1" applyFont="1" applyBorder="1" applyAlignment="1">
      <alignment horizontal="center" vertical="top"/>
      <protection/>
    </xf>
    <xf numFmtId="172" fontId="5" fillId="0" borderId="10" xfId="54" applyNumberFormat="1" applyFont="1" applyFill="1" applyBorder="1" applyAlignment="1">
      <alignment horizontal="center" vertical="top"/>
      <protection/>
    </xf>
    <xf numFmtId="172" fontId="6" fillId="0" borderId="10" xfId="56" applyNumberFormat="1" applyFont="1" applyBorder="1" applyAlignment="1">
      <alignment horizontal="center" vertical="top"/>
      <protection/>
    </xf>
    <xf numFmtId="172" fontId="0" fillId="0" borderId="10" xfId="0" applyNumberFormat="1" applyBorder="1" applyAlignment="1">
      <alignment horizontal="center"/>
    </xf>
    <xf numFmtId="172" fontId="6" fillId="0" borderId="10" xfId="54" applyNumberFormat="1" applyFont="1" applyBorder="1" applyAlignment="1">
      <alignment horizontal="center" vertical="top"/>
      <protection/>
    </xf>
    <xf numFmtId="172" fontId="6" fillId="0" borderId="10" xfId="54" applyNumberFormat="1" applyFont="1" applyBorder="1" applyAlignment="1">
      <alignment horizontal="center" vertical="top"/>
      <protection/>
    </xf>
    <xf numFmtId="172" fontId="6" fillId="0" borderId="10" xfId="56" applyNumberFormat="1" applyFont="1" applyBorder="1" applyAlignment="1">
      <alignment horizontal="center" vertical="top"/>
      <protection/>
    </xf>
    <xf numFmtId="172" fontId="5" fillId="0" borderId="10" xfId="54" applyNumberFormat="1" applyFont="1" applyFill="1" applyBorder="1" applyAlignment="1">
      <alignment horizontal="center" vertical="top" wrapText="1"/>
      <protection/>
    </xf>
    <xf numFmtId="172" fontId="6" fillId="0" borderId="10" xfId="54" applyNumberFormat="1" applyFont="1" applyBorder="1" applyAlignment="1">
      <alignment horizontal="center" vertical="top"/>
      <protection/>
    </xf>
    <xf numFmtId="173" fontId="6" fillId="0" borderId="10" xfId="54" applyNumberFormat="1" applyFont="1" applyBorder="1" applyAlignment="1">
      <alignment horizontal="center" vertical="top"/>
      <protection/>
    </xf>
    <xf numFmtId="174" fontId="6" fillId="0" borderId="10" xfId="54" applyNumberFormat="1" applyFont="1" applyBorder="1" applyAlignment="1">
      <alignment horizontal="center" vertical="top"/>
      <protection/>
    </xf>
    <xf numFmtId="173" fontId="6" fillId="0" borderId="10" xfId="56" applyNumberFormat="1" applyFont="1" applyBorder="1" applyAlignment="1">
      <alignment horizontal="center" vertical="top"/>
      <protection/>
    </xf>
    <xf numFmtId="174" fontId="6" fillId="0" borderId="10" xfId="56" applyNumberFormat="1" applyFont="1" applyBorder="1" applyAlignment="1">
      <alignment horizontal="center" vertical="top"/>
      <protection/>
    </xf>
    <xf numFmtId="174" fontId="6" fillId="0" borderId="10" xfId="54" applyNumberFormat="1" applyFont="1" applyBorder="1" applyAlignment="1">
      <alignment horizontal="center" vertical="top"/>
      <protection/>
    </xf>
    <xf numFmtId="173" fontId="6" fillId="0" borderId="10" xfId="55" applyNumberFormat="1" applyFont="1" applyBorder="1" applyAlignment="1">
      <alignment horizontal="center" vertical="top"/>
      <protection/>
    </xf>
    <xf numFmtId="172" fontId="0" fillId="0" borderId="10" xfId="0" applyNumberFormat="1" applyFill="1" applyBorder="1" applyAlignment="1">
      <alignment horizontal="center"/>
    </xf>
    <xf numFmtId="172" fontId="6" fillId="35" borderId="10" xfId="54" applyNumberFormat="1" applyFont="1" applyFill="1" applyBorder="1" applyAlignment="1">
      <alignment horizontal="center" vertical="top"/>
      <protection/>
    </xf>
    <xf numFmtId="178" fontId="6" fillId="0" borderId="10" xfId="54" applyNumberFormat="1" applyFont="1" applyBorder="1" applyAlignment="1">
      <alignment horizontal="center" vertical="top"/>
      <protection/>
    </xf>
    <xf numFmtId="175" fontId="6" fillId="0" borderId="10" xfId="55" applyNumberFormat="1" applyFont="1" applyBorder="1" applyAlignment="1">
      <alignment horizontal="center" vertical="top"/>
      <protection/>
    </xf>
    <xf numFmtId="175" fontId="6" fillId="0" borderId="10" xfId="54" applyNumberFormat="1" applyFont="1" applyBorder="1" applyAlignment="1">
      <alignment horizontal="center" vertical="top"/>
      <protection/>
    </xf>
    <xf numFmtId="175" fontId="6" fillId="0" borderId="10" xfId="54" applyNumberFormat="1" applyFont="1" applyBorder="1" applyAlignment="1">
      <alignment horizontal="center" vertical="top"/>
      <protection/>
    </xf>
    <xf numFmtId="173" fontId="6" fillId="0" borderId="10" xfId="54" applyNumberFormat="1" applyFont="1" applyBorder="1" applyAlignment="1">
      <alignment horizontal="center" vertical="top"/>
      <protection/>
    </xf>
    <xf numFmtId="175" fontId="6" fillId="0" borderId="10" xfId="56" applyNumberFormat="1" applyFont="1" applyBorder="1" applyAlignment="1">
      <alignment horizontal="center" vertical="top"/>
      <protection/>
    </xf>
    <xf numFmtId="174" fontId="6" fillId="35" borderId="10" xfId="54" applyNumberFormat="1" applyFont="1" applyFill="1" applyBorder="1" applyAlignment="1">
      <alignment horizontal="center" vertical="top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прель" xfId="52"/>
    <cellStyle name="Обычный_декабрь" xfId="53"/>
    <cellStyle name="Обычный_Лист1" xfId="54"/>
    <cellStyle name="Обычный_Лист2" xfId="55"/>
    <cellStyle name="Обычный_Лист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K37" sqref="K37"/>
    </sheetView>
  </sheetViews>
  <sheetFormatPr defaultColWidth="9.00390625" defaultRowHeight="12.75"/>
  <cols>
    <col min="1" max="1" width="3.375" style="0" customWidth="1"/>
    <col min="2" max="2" width="50.875" style="0" customWidth="1"/>
    <col min="3" max="3" width="8.625" style="0" customWidth="1"/>
    <col min="4" max="4" width="8.875" style="0" customWidth="1"/>
    <col min="5" max="5" width="8.375" style="0" hidden="1" customWidth="1"/>
    <col min="6" max="6" width="11.375" style="0" customWidth="1"/>
    <col min="7" max="7" width="9.125" style="0" hidden="1" customWidth="1"/>
  </cols>
  <sheetData>
    <row r="1" spans="1:6" ht="15.75" customHeight="1">
      <c r="A1" s="201" t="s">
        <v>42</v>
      </c>
      <c r="B1" s="202"/>
      <c r="C1" s="202"/>
      <c r="D1" s="202"/>
      <c r="E1" s="202"/>
      <c r="F1" s="203"/>
    </row>
    <row r="2" spans="1:6" ht="12.75">
      <c r="A2" s="201" t="s">
        <v>8</v>
      </c>
      <c r="B2" s="202"/>
      <c r="C2" s="202"/>
      <c r="D2" s="202"/>
      <c r="E2" s="202"/>
      <c r="F2" s="203"/>
    </row>
    <row r="3" spans="1:6" ht="12.75">
      <c r="A3" s="204" t="s">
        <v>26</v>
      </c>
      <c r="B3" s="192" t="s">
        <v>5</v>
      </c>
      <c r="C3" s="190" t="s">
        <v>21</v>
      </c>
      <c r="D3" s="191"/>
      <c r="E3" s="192" t="s">
        <v>25</v>
      </c>
      <c r="F3" s="192" t="s">
        <v>22</v>
      </c>
    </row>
    <row r="4" spans="1:6" ht="26.25" customHeight="1">
      <c r="A4" s="205"/>
      <c r="B4" s="193"/>
      <c r="C4" s="2" t="s">
        <v>4</v>
      </c>
      <c r="D4" s="2" t="s">
        <v>23</v>
      </c>
      <c r="E4" s="193"/>
      <c r="F4" s="193"/>
    </row>
    <row r="5" spans="1:6" ht="12.75" customHeight="1" hidden="1">
      <c r="A5" s="24"/>
      <c r="B5" s="3"/>
      <c r="C5" s="1"/>
      <c r="D5" s="1"/>
      <c r="E5" s="1"/>
      <c r="F5" s="6">
        <v>4.78</v>
      </c>
    </row>
    <row r="6" spans="1:6" ht="15" customHeight="1">
      <c r="A6" s="24" t="s">
        <v>0</v>
      </c>
      <c r="B6" s="3" t="s">
        <v>1</v>
      </c>
      <c r="C6" s="1"/>
      <c r="D6" s="1"/>
      <c r="E6" s="1"/>
      <c r="F6" s="1"/>
    </row>
    <row r="7" spans="1:6" ht="15.75" customHeight="1">
      <c r="A7" s="182" t="s">
        <v>123</v>
      </c>
      <c r="B7" s="44" t="s">
        <v>134</v>
      </c>
      <c r="C7" s="152"/>
      <c r="D7" s="153"/>
      <c r="E7" s="11"/>
      <c r="F7" s="12"/>
    </row>
    <row r="8" spans="1:6" ht="12.75" customHeight="1">
      <c r="A8" s="194"/>
      <c r="B8" s="43" t="s">
        <v>135</v>
      </c>
      <c r="C8" s="263">
        <v>1</v>
      </c>
      <c r="D8" s="69">
        <v>280</v>
      </c>
      <c r="E8" s="184">
        <v>1006.37</v>
      </c>
      <c r="F8" s="187">
        <f>E8*F5</f>
        <v>4810.448600000001</v>
      </c>
    </row>
    <row r="9" spans="1:6" ht="12.75">
      <c r="A9" s="194"/>
      <c r="B9" s="43" t="s">
        <v>136</v>
      </c>
      <c r="C9" s="263">
        <v>1</v>
      </c>
      <c r="D9" s="69">
        <v>185</v>
      </c>
      <c r="E9" s="185"/>
      <c r="F9" s="188"/>
    </row>
    <row r="10" spans="1:6" ht="12.75">
      <c r="A10" s="194"/>
      <c r="B10" s="43" t="s">
        <v>137</v>
      </c>
      <c r="C10" s="263">
        <v>1</v>
      </c>
      <c r="D10" s="69">
        <v>15</v>
      </c>
      <c r="E10" s="185"/>
      <c r="F10" s="188"/>
    </row>
    <row r="11" spans="1:6" ht="12.75">
      <c r="A11" s="194"/>
      <c r="B11" s="43" t="s">
        <v>138</v>
      </c>
      <c r="C11" s="263">
        <v>1</v>
      </c>
      <c r="D11" s="69">
        <v>6.8</v>
      </c>
      <c r="E11" s="185"/>
      <c r="F11" s="188"/>
    </row>
    <row r="12" spans="1:6" ht="14.25" customHeight="1">
      <c r="A12" s="194"/>
      <c r="B12" s="43" t="s">
        <v>139</v>
      </c>
      <c r="C12" s="263">
        <v>1</v>
      </c>
      <c r="D12" s="69">
        <v>58.45</v>
      </c>
      <c r="E12" s="185"/>
      <c r="F12" s="188"/>
    </row>
    <row r="13" spans="1:6" ht="14.25" customHeight="1">
      <c r="A13" s="194"/>
      <c r="B13" s="43" t="s">
        <v>140</v>
      </c>
      <c r="C13" s="263">
        <v>1</v>
      </c>
      <c r="D13" s="69">
        <v>122</v>
      </c>
      <c r="E13" s="185"/>
      <c r="F13" s="188"/>
    </row>
    <row r="14" spans="1:6" ht="14.25" customHeight="1">
      <c r="A14" s="194"/>
      <c r="B14" s="43" t="s">
        <v>141</v>
      </c>
      <c r="C14" s="263">
        <v>1</v>
      </c>
      <c r="D14" s="69">
        <v>6.6</v>
      </c>
      <c r="E14" s="185"/>
      <c r="F14" s="188"/>
    </row>
    <row r="15" spans="1:6" ht="14.25" customHeight="1">
      <c r="A15" s="194"/>
      <c r="B15" s="43" t="s">
        <v>142</v>
      </c>
      <c r="C15" s="263">
        <v>1</v>
      </c>
      <c r="D15" s="69">
        <v>12.6</v>
      </c>
      <c r="E15" s="185"/>
      <c r="F15" s="188"/>
    </row>
    <row r="16" spans="1:6" ht="14.25" customHeight="1">
      <c r="A16" s="194"/>
      <c r="B16" s="43" t="s">
        <v>143</v>
      </c>
      <c r="C16" s="263">
        <v>4</v>
      </c>
      <c r="D16" s="69">
        <v>269.52</v>
      </c>
      <c r="E16" s="185"/>
      <c r="F16" s="188"/>
    </row>
    <row r="17" spans="1:6" ht="14.25" customHeight="1">
      <c r="A17" s="194"/>
      <c r="B17" s="43" t="s">
        <v>144</v>
      </c>
      <c r="C17" s="263">
        <v>6</v>
      </c>
      <c r="D17" s="69">
        <v>40.8</v>
      </c>
      <c r="E17" s="185"/>
      <c r="F17" s="188"/>
    </row>
    <row r="18" spans="1:6" ht="14.25" customHeight="1">
      <c r="A18" s="183"/>
      <c r="B18" s="43" t="s">
        <v>145</v>
      </c>
      <c r="C18" s="263">
        <v>1</v>
      </c>
      <c r="D18" s="69">
        <v>9.6</v>
      </c>
      <c r="E18" s="186"/>
      <c r="F18" s="189"/>
    </row>
    <row r="19" spans="1:6" ht="14.25" customHeight="1">
      <c r="A19" s="182" t="s">
        <v>154</v>
      </c>
      <c r="B19" s="44" t="s">
        <v>171</v>
      </c>
      <c r="C19" s="264"/>
      <c r="D19" s="268"/>
      <c r="E19" s="36"/>
      <c r="F19" s="38"/>
    </row>
    <row r="20" spans="1:6" ht="14.25" customHeight="1">
      <c r="A20" s="183"/>
      <c r="B20" s="178" t="s">
        <v>172</v>
      </c>
      <c r="C20" s="263">
        <v>1</v>
      </c>
      <c r="D20" s="269">
        <v>87</v>
      </c>
      <c r="E20" s="10">
        <v>87</v>
      </c>
      <c r="F20" s="25">
        <f>E20*F5</f>
        <v>415.86</v>
      </c>
    </row>
    <row r="21" spans="1:6" ht="14.25" customHeight="1">
      <c r="A21" s="182">
        <v>12</v>
      </c>
      <c r="B21" s="48" t="s">
        <v>192</v>
      </c>
      <c r="C21" s="265"/>
      <c r="D21" s="268"/>
      <c r="E21" s="36"/>
      <c r="F21" s="38"/>
    </row>
    <row r="22" spans="1:6" ht="14.25" customHeight="1">
      <c r="A22" s="194"/>
      <c r="B22" s="49" t="s">
        <v>100</v>
      </c>
      <c r="C22" s="266">
        <v>1</v>
      </c>
      <c r="D22" s="174">
        <v>452</v>
      </c>
      <c r="E22" s="184">
        <v>476</v>
      </c>
      <c r="F22" s="187">
        <f>E22*F5</f>
        <v>2275.28</v>
      </c>
    </row>
    <row r="23" spans="1:6" ht="14.25" customHeight="1">
      <c r="A23" s="183"/>
      <c r="B23" s="49" t="s">
        <v>47</v>
      </c>
      <c r="C23" s="266">
        <v>2</v>
      </c>
      <c r="D23" s="174">
        <v>24</v>
      </c>
      <c r="E23" s="186"/>
      <c r="F23" s="189"/>
    </row>
    <row r="24" spans="1:6" ht="14.25" customHeight="1">
      <c r="A24" s="39"/>
      <c r="B24" s="89" t="s">
        <v>38</v>
      </c>
      <c r="C24" s="90"/>
      <c r="D24" s="91"/>
      <c r="E24" s="92"/>
      <c r="F24" s="93">
        <f>SUM(F8:F23)</f>
        <v>7501.588600000001</v>
      </c>
    </row>
    <row r="25" spans="1:6" ht="14.25" customHeight="1">
      <c r="A25" s="154"/>
      <c r="B25" s="158"/>
      <c r="C25" s="159"/>
      <c r="D25" s="155"/>
      <c r="E25" s="156"/>
      <c r="F25" s="157"/>
    </row>
    <row r="26" spans="1:6" ht="14.25" customHeight="1" hidden="1">
      <c r="A26" s="154"/>
      <c r="B26" s="161" t="s">
        <v>146</v>
      </c>
      <c r="C26" s="162" t="s">
        <v>147</v>
      </c>
      <c r="D26" s="163" t="s">
        <v>148</v>
      </c>
      <c r="E26" s="137" t="s">
        <v>149</v>
      </c>
      <c r="F26" s="157"/>
    </row>
    <row r="27" spans="1:6" ht="14.25" customHeight="1" hidden="1">
      <c r="A27" s="154"/>
      <c r="B27" s="161">
        <v>1044.83</v>
      </c>
      <c r="C27" s="162">
        <v>6.1</v>
      </c>
      <c r="D27" s="163">
        <v>12</v>
      </c>
      <c r="E27" s="137">
        <f>B27*C27*D27</f>
        <v>76481.55599999998</v>
      </c>
      <c r="F27" s="157"/>
    </row>
    <row r="28" spans="1:6" ht="12.75" customHeight="1">
      <c r="A28" s="4" t="s">
        <v>2</v>
      </c>
      <c r="B28" s="190" t="s">
        <v>3</v>
      </c>
      <c r="C28" s="191"/>
      <c r="D28" s="1"/>
      <c r="E28" s="1"/>
      <c r="F28" s="22"/>
    </row>
    <row r="29" spans="1:7" ht="14.25" customHeight="1">
      <c r="A29" s="5"/>
      <c r="B29" s="270" t="s">
        <v>6</v>
      </c>
      <c r="C29" s="271"/>
      <c r="D29" s="271"/>
      <c r="E29" s="272"/>
      <c r="F29" s="22">
        <f>B27*G29</f>
        <v>19204.186455659998</v>
      </c>
      <c r="G29">
        <v>18.380202</v>
      </c>
    </row>
    <row r="30" spans="1:7" ht="13.5" customHeight="1">
      <c r="A30" s="26"/>
      <c r="B30" s="270" t="s">
        <v>28</v>
      </c>
      <c r="C30" s="271"/>
      <c r="D30" s="271"/>
      <c r="E30" s="272"/>
      <c r="F30" s="22">
        <f>E27*G30</f>
        <v>22944.466799999995</v>
      </c>
      <c r="G30" s="164">
        <v>0.3</v>
      </c>
    </row>
    <row r="31" spans="1:6" ht="12.75" customHeight="1">
      <c r="A31" s="23"/>
      <c r="B31" s="270" t="s">
        <v>29</v>
      </c>
      <c r="C31" s="271"/>
      <c r="D31" s="271"/>
      <c r="E31" s="272"/>
      <c r="F31" s="22"/>
    </row>
    <row r="32" spans="1:6" ht="12.75" customHeight="1">
      <c r="A32" s="23"/>
      <c r="B32" s="273" t="s">
        <v>30</v>
      </c>
      <c r="C32" s="274"/>
      <c r="D32" s="274"/>
      <c r="E32" s="275"/>
      <c r="F32" s="22">
        <v>1368.84</v>
      </c>
    </row>
    <row r="33" spans="1:6" ht="12.75" customHeight="1">
      <c r="A33" s="23"/>
      <c r="B33" s="273" t="s">
        <v>31</v>
      </c>
      <c r="C33" s="274"/>
      <c r="D33" s="274"/>
      <c r="E33" s="275"/>
      <c r="F33" s="22">
        <v>2046</v>
      </c>
    </row>
    <row r="34" spans="1:7" ht="12.75" customHeight="1">
      <c r="A34" s="23"/>
      <c r="B34" s="273" t="s">
        <v>32</v>
      </c>
      <c r="C34" s="274"/>
      <c r="D34" s="274"/>
      <c r="E34" s="275"/>
      <c r="F34" s="22">
        <f>E27*G34</f>
        <v>8412.971159999997</v>
      </c>
      <c r="G34" s="164">
        <v>0.11</v>
      </c>
    </row>
    <row r="35" spans="1:7" ht="15">
      <c r="A35" s="23"/>
      <c r="B35" s="279" t="s">
        <v>33</v>
      </c>
      <c r="C35" s="280"/>
      <c r="D35" s="280"/>
      <c r="E35" s="281"/>
      <c r="F35" s="88">
        <f>E27*G35</f>
        <v>3977.040911999999</v>
      </c>
      <c r="G35" s="165">
        <v>0.052</v>
      </c>
    </row>
    <row r="36" spans="1:7" ht="12.75" customHeight="1">
      <c r="A36" s="23"/>
      <c r="B36" s="279" t="s">
        <v>264</v>
      </c>
      <c r="C36" s="280"/>
      <c r="D36" s="280"/>
      <c r="E36" s="281"/>
      <c r="F36" s="88">
        <v>2826</v>
      </c>
      <c r="G36" s="164">
        <v>0.03</v>
      </c>
    </row>
    <row r="37" spans="1:6" ht="12.75">
      <c r="A37" s="6"/>
      <c r="B37" s="212" t="s">
        <v>7</v>
      </c>
      <c r="C37" s="213"/>
      <c r="D37" s="213"/>
      <c r="E37" s="214"/>
      <c r="F37" s="51">
        <f>SUM(F24:F36)</f>
        <v>68281.09392765998</v>
      </c>
    </row>
    <row r="38" spans="1:6" ht="12.75">
      <c r="A38" s="6"/>
      <c r="B38" s="206" t="s">
        <v>34</v>
      </c>
      <c r="C38" s="207"/>
      <c r="D38" s="207"/>
      <c r="E38" s="208"/>
      <c r="F38" s="54">
        <v>74106</v>
      </c>
    </row>
    <row r="39" spans="1:6" ht="12.75">
      <c r="A39" s="6"/>
      <c r="B39" s="206" t="s">
        <v>35</v>
      </c>
      <c r="C39" s="207"/>
      <c r="D39" s="207"/>
      <c r="E39" s="208"/>
      <c r="F39" s="54">
        <f>F38-F37</f>
        <v>5824.906072340018</v>
      </c>
    </row>
    <row r="40" spans="1:6" ht="12.75">
      <c r="A40" s="215" t="s">
        <v>263</v>
      </c>
      <c r="B40" s="215"/>
      <c r="C40" s="215"/>
      <c r="D40" s="215"/>
      <c r="E40" s="215"/>
      <c r="F40" s="54">
        <v>8780</v>
      </c>
    </row>
    <row r="41" spans="1:6" ht="12" customHeight="1">
      <c r="A41" s="201" t="s">
        <v>36</v>
      </c>
      <c r="B41" s="202"/>
      <c r="C41" s="202"/>
      <c r="D41" s="202"/>
      <c r="E41" s="202"/>
      <c r="F41" s="203"/>
    </row>
    <row r="42" spans="1:6" ht="12" customHeight="1">
      <c r="A42" s="201" t="s">
        <v>37</v>
      </c>
      <c r="B42" s="202"/>
      <c r="C42" s="202"/>
      <c r="D42" s="202"/>
      <c r="E42" s="202"/>
      <c r="F42" s="203"/>
    </row>
  </sheetData>
  <sheetProtection/>
  <mergeCells count="29">
    <mergeCell ref="A40:E40"/>
    <mergeCell ref="B39:E39"/>
    <mergeCell ref="A41:F41"/>
    <mergeCell ref="A42:F42"/>
    <mergeCell ref="B29:E29"/>
    <mergeCell ref="B30:E30"/>
    <mergeCell ref="B31:E31"/>
    <mergeCell ref="B36:E36"/>
    <mergeCell ref="B37:E37"/>
    <mergeCell ref="B38:E38"/>
    <mergeCell ref="B32:E32"/>
    <mergeCell ref="B33:E33"/>
    <mergeCell ref="B34:E34"/>
    <mergeCell ref="B35:E35"/>
    <mergeCell ref="A1:F1"/>
    <mergeCell ref="A2:F2"/>
    <mergeCell ref="F3:F4"/>
    <mergeCell ref="A3:A4"/>
    <mergeCell ref="B3:B4"/>
    <mergeCell ref="A7:A18"/>
    <mergeCell ref="A19:A20"/>
    <mergeCell ref="E8:E18"/>
    <mergeCell ref="F8:F18"/>
    <mergeCell ref="B28:C28"/>
    <mergeCell ref="C3:D3"/>
    <mergeCell ref="E3:E4"/>
    <mergeCell ref="A21:A23"/>
    <mergeCell ref="E22:E23"/>
    <mergeCell ref="F22:F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43">
      <selection activeCell="K25" sqref="K25"/>
    </sheetView>
  </sheetViews>
  <sheetFormatPr defaultColWidth="9.00390625" defaultRowHeight="12.75"/>
  <cols>
    <col min="1" max="1" width="3.375" style="0" customWidth="1"/>
    <col min="2" max="2" width="50.25390625" style="0" customWidth="1"/>
    <col min="3" max="3" width="7.625" style="0" customWidth="1"/>
    <col min="4" max="4" width="9.625" style="0" customWidth="1"/>
    <col min="5" max="5" width="10.25390625" style="0" hidden="1" customWidth="1"/>
    <col min="6" max="6" width="11.25390625" style="0" customWidth="1"/>
    <col min="7" max="7" width="9.125" style="0" hidden="1" customWidth="1"/>
  </cols>
  <sheetData>
    <row r="1" spans="1:6" ht="12.75">
      <c r="A1" s="201" t="s">
        <v>42</v>
      </c>
      <c r="B1" s="202"/>
      <c r="C1" s="202"/>
      <c r="D1" s="202"/>
      <c r="E1" s="202"/>
      <c r="F1" s="203"/>
    </row>
    <row r="2" spans="1:6" ht="12.75">
      <c r="A2" s="201" t="s">
        <v>17</v>
      </c>
      <c r="B2" s="202"/>
      <c r="C2" s="202"/>
      <c r="D2" s="202"/>
      <c r="E2" s="202"/>
      <c r="F2" s="203"/>
    </row>
    <row r="3" spans="1:6" ht="12.75" customHeight="1">
      <c r="A3" s="246" t="s">
        <v>26</v>
      </c>
      <c r="B3" s="192" t="s">
        <v>5</v>
      </c>
      <c r="C3" s="190" t="s">
        <v>21</v>
      </c>
      <c r="D3" s="191"/>
      <c r="E3" s="192" t="s">
        <v>25</v>
      </c>
      <c r="F3" s="192" t="s">
        <v>22</v>
      </c>
    </row>
    <row r="4" spans="1:6" ht="21.75" customHeight="1">
      <c r="A4" s="247"/>
      <c r="B4" s="193"/>
      <c r="C4" s="2" t="s">
        <v>4</v>
      </c>
      <c r="D4" s="2" t="s">
        <v>23</v>
      </c>
      <c r="E4" s="193"/>
      <c r="F4" s="193"/>
    </row>
    <row r="5" spans="1:6" ht="12" customHeight="1" hidden="1">
      <c r="A5" s="32"/>
      <c r="B5" s="3"/>
      <c r="C5" s="1"/>
      <c r="D5" s="1"/>
      <c r="E5" s="1"/>
      <c r="F5" s="1">
        <v>4.78</v>
      </c>
    </row>
    <row r="6" spans="1:6" ht="12.75" customHeight="1">
      <c r="A6" s="32" t="s">
        <v>0</v>
      </c>
      <c r="B6" s="3" t="s">
        <v>1</v>
      </c>
      <c r="C6" s="1"/>
      <c r="D6" s="1"/>
      <c r="E6" s="1"/>
      <c r="F6" s="7"/>
    </row>
    <row r="7" spans="1:6" ht="18.75">
      <c r="A7" s="31" t="s">
        <v>78</v>
      </c>
      <c r="B7" s="143" t="s">
        <v>81</v>
      </c>
      <c r="C7" s="57">
        <v>6</v>
      </c>
      <c r="D7" s="57"/>
      <c r="E7" s="36"/>
      <c r="F7" s="21">
        <v>40800</v>
      </c>
    </row>
    <row r="8" spans="1:6" ht="12.75" customHeight="1">
      <c r="A8" s="243" t="s">
        <v>86</v>
      </c>
      <c r="B8" s="44" t="s">
        <v>95</v>
      </c>
      <c r="C8" s="300"/>
      <c r="D8" s="149"/>
      <c r="E8" s="10"/>
      <c r="F8" s="25"/>
    </row>
    <row r="9" spans="1:6" ht="12.75">
      <c r="A9" s="248"/>
      <c r="B9" s="146" t="s">
        <v>88</v>
      </c>
      <c r="C9" s="287">
        <v>1</v>
      </c>
      <c r="D9" s="147">
        <v>195</v>
      </c>
      <c r="E9" s="184">
        <v>2215</v>
      </c>
      <c r="F9" s="187">
        <f>E9*F5</f>
        <v>10587.7</v>
      </c>
    </row>
    <row r="10" spans="1:6" ht="12.75">
      <c r="A10" s="248"/>
      <c r="B10" s="146" t="s">
        <v>89</v>
      </c>
      <c r="C10" s="287">
        <v>1</v>
      </c>
      <c r="D10" s="147">
        <v>640</v>
      </c>
      <c r="E10" s="185"/>
      <c r="F10" s="188"/>
    </row>
    <row r="11" spans="1:6" ht="12.75">
      <c r="A11" s="248"/>
      <c r="B11" s="146" t="s">
        <v>90</v>
      </c>
      <c r="C11" s="287">
        <v>2</v>
      </c>
      <c r="D11" s="147">
        <v>860</v>
      </c>
      <c r="E11" s="185"/>
      <c r="F11" s="188"/>
    </row>
    <row r="12" spans="1:6" ht="12.75">
      <c r="A12" s="248"/>
      <c r="B12" s="146" t="s">
        <v>91</v>
      </c>
      <c r="C12" s="287">
        <v>1</v>
      </c>
      <c r="D12" s="147">
        <v>55</v>
      </c>
      <c r="E12" s="185"/>
      <c r="F12" s="188"/>
    </row>
    <row r="13" spans="1:6" ht="12.75">
      <c r="A13" s="248"/>
      <c r="B13" s="43" t="s">
        <v>92</v>
      </c>
      <c r="C13" s="287">
        <v>1</v>
      </c>
      <c r="D13" s="147">
        <v>70</v>
      </c>
      <c r="E13" s="185"/>
      <c r="F13" s="188"/>
    </row>
    <row r="14" spans="1:6" ht="12.75">
      <c r="A14" s="248"/>
      <c r="B14" s="146" t="s">
        <v>93</v>
      </c>
      <c r="C14" s="287">
        <v>1</v>
      </c>
      <c r="D14" s="147">
        <v>135</v>
      </c>
      <c r="E14" s="185"/>
      <c r="F14" s="188"/>
    </row>
    <row r="15" spans="1:6" ht="12.75">
      <c r="A15" s="249"/>
      <c r="B15" s="146" t="s">
        <v>94</v>
      </c>
      <c r="C15" s="287">
        <v>50</v>
      </c>
      <c r="D15" s="147">
        <v>260</v>
      </c>
      <c r="E15" s="186"/>
      <c r="F15" s="189"/>
    </row>
    <row r="16" spans="1:6" ht="15">
      <c r="A16" s="243" t="s">
        <v>101</v>
      </c>
      <c r="B16" s="50" t="s">
        <v>111</v>
      </c>
      <c r="C16" s="286"/>
      <c r="D16" s="8"/>
      <c r="E16" s="46"/>
      <c r="F16" s="63"/>
    </row>
    <row r="17" spans="1:6" ht="12.75">
      <c r="A17" s="248"/>
      <c r="B17" s="146" t="s">
        <v>94</v>
      </c>
      <c r="C17" s="287">
        <v>100</v>
      </c>
      <c r="D17" s="147">
        <v>560</v>
      </c>
      <c r="E17" s="240">
        <v>1480</v>
      </c>
      <c r="F17" s="187">
        <f>E17*F5</f>
        <v>7074.400000000001</v>
      </c>
    </row>
    <row r="18" spans="1:6" ht="12.75">
      <c r="A18" s="249"/>
      <c r="B18" s="146" t="s">
        <v>110</v>
      </c>
      <c r="C18" s="287">
        <v>0.8</v>
      </c>
      <c r="D18" s="147">
        <v>920</v>
      </c>
      <c r="E18" s="242"/>
      <c r="F18" s="189"/>
    </row>
    <row r="19" spans="1:6" ht="15">
      <c r="A19" s="243" t="s">
        <v>123</v>
      </c>
      <c r="B19" s="50" t="s">
        <v>111</v>
      </c>
      <c r="C19" s="286"/>
      <c r="D19" s="8"/>
      <c r="E19" s="37"/>
      <c r="F19" s="38"/>
    </row>
    <row r="20" spans="1:6" ht="12.75">
      <c r="A20" s="248"/>
      <c r="B20" s="43" t="s">
        <v>124</v>
      </c>
      <c r="C20" s="263">
        <v>1</v>
      </c>
      <c r="D20" s="69">
        <v>260</v>
      </c>
      <c r="E20" s="240">
        <v>845</v>
      </c>
      <c r="F20" s="187">
        <f>E20*F5</f>
        <v>4039.1000000000004</v>
      </c>
    </row>
    <row r="21" spans="1:6" ht="12.75">
      <c r="A21" s="248"/>
      <c r="B21" s="43" t="s">
        <v>94</v>
      </c>
      <c r="C21" s="263">
        <v>100</v>
      </c>
      <c r="D21" s="69">
        <v>585</v>
      </c>
      <c r="E21" s="242"/>
      <c r="F21" s="189"/>
    </row>
    <row r="22" spans="1:6" ht="15">
      <c r="A22" s="248"/>
      <c r="B22" s="45" t="s">
        <v>126</v>
      </c>
      <c r="C22" s="286"/>
      <c r="D22" s="8"/>
      <c r="E22" s="37"/>
      <c r="F22" s="38"/>
    </row>
    <row r="23" spans="1:6" ht="12.75">
      <c r="A23" s="249"/>
      <c r="B23" s="43" t="s">
        <v>125</v>
      </c>
      <c r="C23" s="263">
        <v>60</v>
      </c>
      <c r="D23" s="69">
        <v>25.2</v>
      </c>
      <c r="E23" s="21">
        <v>25.2</v>
      </c>
      <c r="F23" s="25">
        <f>E23*F5</f>
        <v>120.456</v>
      </c>
    </row>
    <row r="24" spans="1:6" ht="15">
      <c r="A24" s="243" t="s">
        <v>195</v>
      </c>
      <c r="B24" s="45" t="s">
        <v>199</v>
      </c>
      <c r="C24" s="286"/>
      <c r="D24" s="8"/>
      <c r="E24" s="21"/>
      <c r="F24" s="25"/>
    </row>
    <row r="25" spans="1:6" ht="12.75">
      <c r="A25" s="248"/>
      <c r="B25" s="49" t="s">
        <v>200</v>
      </c>
      <c r="C25" s="266">
        <v>1</v>
      </c>
      <c r="D25" s="174">
        <v>112</v>
      </c>
      <c r="E25" s="240">
        <v>1264.4</v>
      </c>
      <c r="F25" s="187">
        <f>E25*F5</f>
        <v>6043.832</v>
      </c>
    </row>
    <row r="26" spans="1:6" ht="12.75">
      <c r="A26" s="248"/>
      <c r="B26" s="49" t="s">
        <v>201</v>
      </c>
      <c r="C26" s="266">
        <v>12</v>
      </c>
      <c r="D26" s="174">
        <v>736.8</v>
      </c>
      <c r="E26" s="241"/>
      <c r="F26" s="188"/>
    </row>
    <row r="27" spans="1:6" ht="12.75">
      <c r="A27" s="248"/>
      <c r="B27" s="49" t="s">
        <v>202</v>
      </c>
      <c r="C27" s="266">
        <v>6</v>
      </c>
      <c r="D27" s="174">
        <v>40.8</v>
      </c>
      <c r="E27" s="241"/>
      <c r="F27" s="188"/>
    </row>
    <row r="28" spans="1:6" ht="12.75">
      <c r="A28" s="248"/>
      <c r="B28" s="49" t="s">
        <v>203</v>
      </c>
      <c r="C28" s="266">
        <v>2</v>
      </c>
      <c r="D28" s="174">
        <v>12</v>
      </c>
      <c r="E28" s="241"/>
      <c r="F28" s="188"/>
    </row>
    <row r="29" spans="1:6" ht="12.75">
      <c r="A29" s="248"/>
      <c r="B29" s="49" t="s">
        <v>139</v>
      </c>
      <c r="C29" s="266">
        <v>2</v>
      </c>
      <c r="D29" s="174">
        <v>133.6</v>
      </c>
      <c r="E29" s="241"/>
      <c r="F29" s="188"/>
    </row>
    <row r="30" spans="1:6" ht="12.75">
      <c r="A30" s="248"/>
      <c r="B30" s="49" t="s">
        <v>204</v>
      </c>
      <c r="C30" s="266">
        <v>2</v>
      </c>
      <c r="D30" s="174">
        <v>229.2</v>
      </c>
      <c r="E30" s="242"/>
      <c r="F30" s="189"/>
    </row>
    <row r="31" spans="1:6" ht="15">
      <c r="A31" s="248"/>
      <c r="B31" s="45" t="s">
        <v>206</v>
      </c>
      <c r="C31" s="286"/>
      <c r="D31" s="8"/>
      <c r="E31" s="21"/>
      <c r="F31" s="25"/>
    </row>
    <row r="32" spans="1:6" ht="12.75">
      <c r="A32" s="248"/>
      <c r="B32" s="49" t="s">
        <v>207</v>
      </c>
      <c r="C32" s="266">
        <v>1</v>
      </c>
      <c r="D32" s="174">
        <v>260</v>
      </c>
      <c r="E32" s="240">
        <v>345</v>
      </c>
      <c r="F32" s="187">
        <f>E32*F5</f>
        <v>1649.1000000000001</v>
      </c>
    </row>
    <row r="33" spans="1:6" ht="12.75">
      <c r="A33" s="248"/>
      <c r="B33" s="49" t="s">
        <v>208</v>
      </c>
      <c r="C33" s="266">
        <v>2</v>
      </c>
      <c r="D33" s="174">
        <v>50</v>
      </c>
      <c r="E33" s="241"/>
      <c r="F33" s="188"/>
    </row>
    <row r="34" spans="1:6" ht="12.75">
      <c r="A34" s="248"/>
      <c r="B34" s="49" t="s">
        <v>209</v>
      </c>
      <c r="C34" s="266">
        <v>1</v>
      </c>
      <c r="D34" s="174">
        <v>20</v>
      </c>
      <c r="E34" s="241"/>
      <c r="F34" s="188"/>
    </row>
    <row r="35" spans="1:6" ht="12.75">
      <c r="A35" s="248"/>
      <c r="B35" s="49" t="s">
        <v>210</v>
      </c>
      <c r="C35" s="266">
        <v>1</v>
      </c>
      <c r="D35" s="174">
        <v>15</v>
      </c>
      <c r="E35" s="242"/>
      <c r="F35" s="189"/>
    </row>
    <row r="36" spans="1:6" ht="12.75">
      <c r="A36" s="248"/>
      <c r="B36" s="48" t="s">
        <v>191</v>
      </c>
      <c r="C36" s="266"/>
      <c r="D36" s="297"/>
      <c r="E36" s="21"/>
      <c r="F36" s="25"/>
    </row>
    <row r="37" spans="1:6" ht="12.75">
      <c r="A37" s="248"/>
      <c r="B37" s="49" t="s">
        <v>94</v>
      </c>
      <c r="C37" s="266">
        <v>16.5</v>
      </c>
      <c r="D37" s="174">
        <v>90.75</v>
      </c>
      <c r="E37" s="240">
        <v>928.93</v>
      </c>
      <c r="F37" s="187">
        <f>E37*F5</f>
        <v>4440.2854</v>
      </c>
    </row>
    <row r="38" spans="1:6" ht="12.75">
      <c r="A38" s="248"/>
      <c r="B38" s="49" t="s">
        <v>67</v>
      </c>
      <c r="C38" s="266">
        <v>23.5</v>
      </c>
      <c r="D38" s="174">
        <v>423</v>
      </c>
      <c r="E38" s="241"/>
      <c r="F38" s="188"/>
    </row>
    <row r="39" spans="1:6" ht="12.75">
      <c r="A39" s="248"/>
      <c r="B39" s="49" t="s">
        <v>69</v>
      </c>
      <c r="C39" s="266">
        <v>3.5</v>
      </c>
      <c r="D39" s="174">
        <v>382.51</v>
      </c>
      <c r="E39" s="241"/>
      <c r="F39" s="188"/>
    </row>
    <row r="40" spans="1:6" ht="12.75">
      <c r="A40" s="249"/>
      <c r="B40" s="49" t="s">
        <v>66</v>
      </c>
      <c r="C40" s="266">
        <v>1.65</v>
      </c>
      <c r="D40" s="174">
        <v>32.67</v>
      </c>
      <c r="E40" s="242"/>
      <c r="F40" s="189"/>
    </row>
    <row r="41" spans="1:6" ht="13.5" customHeight="1">
      <c r="A41" s="243" t="s">
        <v>216</v>
      </c>
      <c r="B41" s="48" t="s">
        <v>222</v>
      </c>
      <c r="C41" s="265"/>
      <c r="D41" s="268"/>
      <c r="E41" s="21"/>
      <c r="F41" s="25"/>
    </row>
    <row r="42" spans="1:6" ht="12.75">
      <c r="A42" s="244"/>
      <c r="B42" s="49" t="s">
        <v>150</v>
      </c>
      <c r="C42" s="266">
        <v>2</v>
      </c>
      <c r="D42" s="174">
        <v>80</v>
      </c>
      <c r="E42" s="240">
        <v>660.01</v>
      </c>
      <c r="F42" s="187">
        <f>E42*F5</f>
        <v>3154.8478</v>
      </c>
    </row>
    <row r="43" spans="1:6" ht="12.75">
      <c r="A43" s="244"/>
      <c r="B43" s="49" t="s">
        <v>221</v>
      </c>
      <c r="C43" s="266">
        <v>1</v>
      </c>
      <c r="D43" s="174">
        <v>65</v>
      </c>
      <c r="E43" s="241"/>
      <c r="F43" s="188"/>
    </row>
    <row r="44" spans="1:6" ht="12.75">
      <c r="A44" s="244"/>
      <c r="B44" s="49" t="s">
        <v>100</v>
      </c>
      <c r="C44" s="266">
        <v>1</v>
      </c>
      <c r="D44" s="174">
        <v>452</v>
      </c>
      <c r="E44" s="241"/>
      <c r="F44" s="188"/>
    </row>
    <row r="45" spans="1:6" ht="12.75">
      <c r="A45" s="245"/>
      <c r="B45" s="49" t="s">
        <v>205</v>
      </c>
      <c r="C45" s="266">
        <v>5</v>
      </c>
      <c r="D45" s="174">
        <v>63.01</v>
      </c>
      <c r="E45" s="242"/>
      <c r="F45" s="189"/>
    </row>
    <row r="46" spans="1:6" ht="15">
      <c r="A46" s="243" t="s">
        <v>252</v>
      </c>
      <c r="B46" s="50" t="s">
        <v>253</v>
      </c>
      <c r="C46" s="266"/>
      <c r="D46" s="297"/>
      <c r="E46" s="37"/>
      <c r="F46" s="38"/>
    </row>
    <row r="47" spans="1:6" ht="12.75">
      <c r="A47" s="244"/>
      <c r="B47" s="49" t="s">
        <v>254</v>
      </c>
      <c r="C47" s="266">
        <v>30</v>
      </c>
      <c r="D47" s="174">
        <v>75.05</v>
      </c>
      <c r="E47" s="240">
        <v>4351.81</v>
      </c>
      <c r="F47" s="187">
        <f>E47*F5</f>
        <v>20801.651800000003</v>
      </c>
    </row>
    <row r="48" spans="1:6" ht="12.75">
      <c r="A48" s="244"/>
      <c r="B48" s="49" t="s">
        <v>255</v>
      </c>
      <c r="C48" s="266">
        <v>30</v>
      </c>
      <c r="D48" s="174">
        <v>32.92</v>
      </c>
      <c r="E48" s="241"/>
      <c r="F48" s="188"/>
    </row>
    <row r="49" spans="1:6" ht="12.75">
      <c r="A49" s="244"/>
      <c r="B49" s="49" t="s">
        <v>256</v>
      </c>
      <c r="C49" s="266">
        <v>5</v>
      </c>
      <c r="D49" s="174">
        <v>75</v>
      </c>
      <c r="E49" s="241"/>
      <c r="F49" s="188"/>
    </row>
    <row r="50" spans="1:6" ht="12.75">
      <c r="A50" s="244"/>
      <c r="B50" s="49" t="s">
        <v>257</v>
      </c>
      <c r="C50" s="266">
        <v>5</v>
      </c>
      <c r="D50" s="297">
        <v>2729</v>
      </c>
      <c r="E50" s="241"/>
      <c r="F50" s="188"/>
    </row>
    <row r="51" spans="1:6" ht="12.75">
      <c r="A51" s="244"/>
      <c r="B51" s="49" t="s">
        <v>258</v>
      </c>
      <c r="C51" s="266">
        <v>20</v>
      </c>
      <c r="D51" s="174">
        <v>119.89</v>
      </c>
      <c r="E51" s="241"/>
      <c r="F51" s="188"/>
    </row>
    <row r="52" spans="1:6" ht="12.75">
      <c r="A52" s="244"/>
      <c r="B52" s="49" t="s">
        <v>259</v>
      </c>
      <c r="C52" s="266">
        <v>5</v>
      </c>
      <c r="D52" s="297">
        <v>1100</v>
      </c>
      <c r="E52" s="241"/>
      <c r="F52" s="188"/>
    </row>
    <row r="53" spans="1:6" ht="12.75">
      <c r="A53" s="245"/>
      <c r="B53" s="49" t="s">
        <v>260</v>
      </c>
      <c r="C53" s="266">
        <v>20</v>
      </c>
      <c r="D53" s="174">
        <v>219.95</v>
      </c>
      <c r="E53" s="242"/>
      <c r="F53" s="189"/>
    </row>
    <row r="54" spans="1:6" ht="12.75">
      <c r="A54" s="135"/>
      <c r="B54" s="89" t="s">
        <v>38</v>
      </c>
      <c r="C54" s="117"/>
      <c r="D54" s="94"/>
      <c r="E54" s="116">
        <f>SUM(E8:E53)</f>
        <v>12115.350000000002</v>
      </c>
      <c r="F54" s="118">
        <f>SUM(F7:F53)</f>
        <v>98711.373</v>
      </c>
    </row>
    <row r="55" spans="1:6" ht="12.75">
      <c r="A55" s="135"/>
      <c r="B55" s="111" t="s">
        <v>40</v>
      </c>
      <c r="C55" s="77"/>
      <c r="D55" s="78"/>
      <c r="E55" s="46"/>
      <c r="F55" s="63"/>
    </row>
    <row r="56" spans="1:6" ht="12.75" customHeight="1">
      <c r="A56" s="128"/>
      <c r="B56" s="44" t="s">
        <v>27</v>
      </c>
      <c r="C56" s="77"/>
      <c r="D56" s="78"/>
      <c r="E56" s="21"/>
      <c r="F56" s="25"/>
    </row>
    <row r="57" spans="1:6" ht="12.75">
      <c r="A57" s="133"/>
      <c r="B57" s="49" t="s">
        <v>47</v>
      </c>
      <c r="C57" s="301">
        <v>7</v>
      </c>
      <c r="D57" s="174">
        <v>102.2</v>
      </c>
      <c r="E57" s="21"/>
      <c r="F57" s="25">
        <v>102.2</v>
      </c>
    </row>
    <row r="58" spans="1:6" ht="18.75">
      <c r="A58" s="133" t="s">
        <v>86</v>
      </c>
      <c r="B58" s="146" t="s">
        <v>47</v>
      </c>
      <c r="C58" s="302">
        <v>8</v>
      </c>
      <c r="D58" s="147">
        <v>116.8</v>
      </c>
      <c r="E58" s="37"/>
      <c r="F58" s="25">
        <v>116.8</v>
      </c>
    </row>
    <row r="59" spans="1:6" ht="18.75">
      <c r="A59" s="133" t="s">
        <v>154</v>
      </c>
      <c r="B59" s="176" t="s">
        <v>47</v>
      </c>
      <c r="C59" s="303">
        <v>9</v>
      </c>
      <c r="D59" s="296">
        <v>113.4</v>
      </c>
      <c r="E59" s="37"/>
      <c r="F59" s="25">
        <v>113.4</v>
      </c>
    </row>
    <row r="60" spans="1:6" ht="12.75">
      <c r="A60" s="133"/>
      <c r="B60" s="49" t="s">
        <v>205</v>
      </c>
      <c r="C60" s="301">
        <v>25</v>
      </c>
      <c r="D60" s="174">
        <v>315.06</v>
      </c>
      <c r="E60" s="37"/>
      <c r="F60" s="25">
        <v>315.06</v>
      </c>
    </row>
    <row r="61" spans="1:6" ht="18.75">
      <c r="A61" s="133" t="s">
        <v>252</v>
      </c>
      <c r="B61" s="49" t="s">
        <v>47</v>
      </c>
      <c r="C61" s="301">
        <v>6</v>
      </c>
      <c r="D61" s="174">
        <v>72.01</v>
      </c>
      <c r="E61" s="37"/>
      <c r="F61" s="25">
        <v>72.01</v>
      </c>
    </row>
    <row r="62" spans="1:6" ht="12.75" hidden="1">
      <c r="A62" s="134"/>
      <c r="B62" s="161" t="s">
        <v>146</v>
      </c>
      <c r="C62" s="162" t="s">
        <v>147</v>
      </c>
      <c r="D62" s="163" t="s">
        <v>148</v>
      </c>
      <c r="E62" s="137" t="s">
        <v>149</v>
      </c>
      <c r="F62" s="25"/>
    </row>
    <row r="63" spans="1:6" ht="13.5" customHeight="1" hidden="1">
      <c r="A63" s="134"/>
      <c r="B63" s="161">
        <v>4167.2</v>
      </c>
      <c r="C63" s="162">
        <v>11.08</v>
      </c>
      <c r="D63" s="163">
        <v>12</v>
      </c>
      <c r="E63" s="137">
        <f>B63*C63*D63</f>
        <v>554070.912</v>
      </c>
      <c r="F63" s="25"/>
    </row>
    <row r="64" spans="1:6" ht="12.75">
      <c r="A64" s="3" t="s">
        <v>2</v>
      </c>
      <c r="B64" s="190" t="s">
        <v>3</v>
      </c>
      <c r="C64" s="222"/>
      <c r="D64" s="222"/>
      <c r="E64" s="191"/>
      <c r="F64" s="22"/>
    </row>
    <row r="65" spans="1:7" ht="13.5" customHeight="1">
      <c r="A65" s="5"/>
      <c r="B65" s="270" t="s">
        <v>6</v>
      </c>
      <c r="C65" s="271"/>
      <c r="D65" s="271"/>
      <c r="E65" s="272"/>
      <c r="F65" s="22">
        <f>B63*G65</f>
        <v>76593.9777744</v>
      </c>
      <c r="G65">
        <v>18.380202</v>
      </c>
    </row>
    <row r="66" spans="1:7" ht="15" customHeight="1">
      <c r="A66" s="26"/>
      <c r="B66" s="270" t="s">
        <v>28</v>
      </c>
      <c r="C66" s="271"/>
      <c r="D66" s="271"/>
      <c r="E66" s="272"/>
      <c r="F66" s="22">
        <f>E63*G66</f>
        <v>166221.2736</v>
      </c>
      <c r="G66" s="164">
        <v>0.3</v>
      </c>
    </row>
    <row r="67" spans="1:6" ht="12.75" customHeight="1">
      <c r="A67" s="26"/>
      <c r="B67" s="270" t="s">
        <v>29</v>
      </c>
      <c r="C67" s="271"/>
      <c r="D67" s="271"/>
      <c r="E67" s="272"/>
      <c r="F67" s="22"/>
    </row>
    <row r="68" spans="1:6" ht="12.75" customHeight="1">
      <c r="A68" s="23"/>
      <c r="B68" s="273" t="s">
        <v>30</v>
      </c>
      <c r="C68" s="274"/>
      <c r="D68" s="274"/>
      <c r="E68" s="275"/>
      <c r="F68" s="22">
        <v>8277</v>
      </c>
    </row>
    <row r="69" spans="1:6" ht="15">
      <c r="A69" s="23"/>
      <c r="B69" s="273" t="s">
        <v>31</v>
      </c>
      <c r="C69" s="274"/>
      <c r="D69" s="274"/>
      <c r="E69" s="275"/>
      <c r="F69" s="22">
        <v>3187</v>
      </c>
    </row>
    <row r="70" spans="1:7" ht="15">
      <c r="A70" s="23"/>
      <c r="B70" s="273" t="s">
        <v>32</v>
      </c>
      <c r="C70" s="274"/>
      <c r="D70" s="274"/>
      <c r="E70" s="275"/>
      <c r="F70" s="22">
        <f>E63*G70</f>
        <v>60947.80032</v>
      </c>
      <c r="G70" s="164">
        <v>0.11</v>
      </c>
    </row>
    <row r="71" spans="1:7" ht="15.75" customHeight="1">
      <c r="A71" s="23"/>
      <c r="B71" s="276" t="s">
        <v>33</v>
      </c>
      <c r="C71" s="277"/>
      <c r="D71" s="277"/>
      <c r="E71" s="278"/>
      <c r="F71" s="88">
        <f>E63*G71</f>
        <v>28811.687424</v>
      </c>
      <c r="G71" s="165">
        <v>0.052</v>
      </c>
    </row>
    <row r="72" spans="1:7" ht="12.75" customHeight="1">
      <c r="A72" s="23"/>
      <c r="B72" s="279" t="s">
        <v>264</v>
      </c>
      <c r="C72" s="280"/>
      <c r="D72" s="280"/>
      <c r="E72" s="281"/>
      <c r="F72" s="88">
        <v>24476</v>
      </c>
      <c r="G72" s="164">
        <v>0.03</v>
      </c>
    </row>
    <row r="73" spans="1:6" ht="12" customHeight="1">
      <c r="A73" s="6"/>
      <c r="B73" s="212" t="s">
        <v>7</v>
      </c>
      <c r="C73" s="213"/>
      <c r="D73" s="213"/>
      <c r="E73" s="214"/>
      <c r="F73" s="51">
        <f>SUM(F54:F72)</f>
        <v>467945.58211839997</v>
      </c>
    </row>
    <row r="74" spans="1:6" ht="13.5" customHeight="1">
      <c r="A74" s="6"/>
      <c r="B74" s="206" t="s">
        <v>34</v>
      </c>
      <c r="C74" s="207"/>
      <c r="D74" s="207"/>
      <c r="E74" s="208"/>
      <c r="F74" s="54">
        <v>508533</v>
      </c>
    </row>
    <row r="75" spans="1:6" ht="13.5" customHeight="1">
      <c r="A75" s="6"/>
      <c r="B75" s="206" t="s">
        <v>35</v>
      </c>
      <c r="C75" s="207"/>
      <c r="D75" s="207"/>
      <c r="E75" s="208"/>
      <c r="F75" s="54">
        <f>F74-F73</f>
        <v>40587.417881600035</v>
      </c>
    </row>
    <row r="76" spans="1:6" ht="13.5" customHeight="1">
      <c r="A76" s="215" t="s">
        <v>263</v>
      </c>
      <c r="B76" s="215"/>
      <c r="C76" s="215"/>
      <c r="D76" s="215"/>
      <c r="E76" s="215"/>
      <c r="F76" s="54">
        <v>97235</v>
      </c>
    </row>
    <row r="77" spans="1:6" ht="12.75">
      <c r="A77" s="201" t="s">
        <v>36</v>
      </c>
      <c r="B77" s="202"/>
      <c r="C77" s="202"/>
      <c r="D77" s="202"/>
      <c r="E77" s="202"/>
      <c r="F77" s="203"/>
    </row>
    <row r="78" spans="1:6" ht="12.75">
      <c r="A78" s="201" t="s">
        <v>37</v>
      </c>
      <c r="B78" s="202"/>
      <c r="C78" s="202"/>
      <c r="D78" s="202"/>
      <c r="E78" s="202"/>
      <c r="F78" s="203"/>
    </row>
  </sheetData>
  <sheetProtection/>
  <mergeCells count="44">
    <mergeCell ref="B70:E70"/>
    <mergeCell ref="A41:A45"/>
    <mergeCell ref="E42:E45"/>
    <mergeCell ref="F42:F45"/>
    <mergeCell ref="F37:F40"/>
    <mergeCell ref="A8:A15"/>
    <mergeCell ref="A16:A18"/>
    <mergeCell ref="E17:E18"/>
    <mergeCell ref="F17:F18"/>
    <mergeCell ref="E9:E15"/>
    <mergeCell ref="A78:F78"/>
    <mergeCell ref="B71:E71"/>
    <mergeCell ref="B72:E72"/>
    <mergeCell ref="B73:E73"/>
    <mergeCell ref="B74:E74"/>
    <mergeCell ref="B75:E75"/>
    <mergeCell ref="A77:F77"/>
    <mergeCell ref="A76:E76"/>
    <mergeCell ref="B67:E67"/>
    <mergeCell ref="B68:E68"/>
    <mergeCell ref="B69:E69"/>
    <mergeCell ref="B65:E65"/>
    <mergeCell ref="B66:E66"/>
    <mergeCell ref="A1:F1"/>
    <mergeCell ref="A2:F2"/>
    <mergeCell ref="B3:B4"/>
    <mergeCell ref="C3:D3"/>
    <mergeCell ref="E3:E4"/>
    <mergeCell ref="B64:E64"/>
    <mergeCell ref="A24:A40"/>
    <mergeCell ref="E25:E30"/>
    <mergeCell ref="E32:E35"/>
    <mergeCell ref="E37:E40"/>
    <mergeCell ref="F25:F30"/>
    <mergeCell ref="F32:F35"/>
    <mergeCell ref="A46:A53"/>
    <mergeCell ref="E47:E53"/>
    <mergeCell ref="F47:F53"/>
    <mergeCell ref="A3:A4"/>
    <mergeCell ref="F3:F4"/>
    <mergeCell ref="F20:F21"/>
    <mergeCell ref="A19:A23"/>
    <mergeCell ref="E20:E21"/>
    <mergeCell ref="F9:F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L18" sqref="L18"/>
    </sheetView>
  </sheetViews>
  <sheetFormatPr defaultColWidth="9.00390625" defaultRowHeight="12.75"/>
  <cols>
    <col min="1" max="1" width="3.75390625" style="0" customWidth="1"/>
    <col min="2" max="2" width="47.375" style="0" customWidth="1"/>
    <col min="3" max="3" width="8.25390625" style="0" customWidth="1"/>
    <col min="4" max="4" width="9.625" style="0" customWidth="1"/>
    <col min="5" max="5" width="9.875" style="0" hidden="1" customWidth="1"/>
    <col min="6" max="6" width="11.25390625" style="0" customWidth="1"/>
    <col min="7" max="7" width="9.125" style="0" hidden="1" customWidth="1"/>
    <col min="8" max="9" width="9.125" style="0" customWidth="1"/>
  </cols>
  <sheetData>
    <row r="1" spans="1:6" ht="12.75">
      <c r="A1" s="201" t="s">
        <v>42</v>
      </c>
      <c r="B1" s="202"/>
      <c r="C1" s="202"/>
      <c r="D1" s="202"/>
      <c r="E1" s="202"/>
      <c r="F1" s="203"/>
    </row>
    <row r="2" spans="1:6" ht="12.75">
      <c r="A2" s="201" t="s">
        <v>18</v>
      </c>
      <c r="B2" s="202"/>
      <c r="C2" s="202"/>
      <c r="D2" s="202"/>
      <c r="E2" s="202"/>
      <c r="F2" s="203"/>
    </row>
    <row r="3" spans="1:6" ht="12.75" customHeight="1">
      <c r="A3" s="204" t="s">
        <v>26</v>
      </c>
      <c r="B3" s="192" t="s">
        <v>5</v>
      </c>
      <c r="C3" s="190" t="s">
        <v>21</v>
      </c>
      <c r="D3" s="191"/>
      <c r="E3" s="192" t="s">
        <v>25</v>
      </c>
      <c r="F3" s="192" t="s">
        <v>22</v>
      </c>
    </row>
    <row r="4" spans="1:6" ht="20.25" customHeight="1">
      <c r="A4" s="205"/>
      <c r="B4" s="193"/>
      <c r="C4" s="2" t="s">
        <v>4</v>
      </c>
      <c r="D4" s="2" t="s">
        <v>23</v>
      </c>
      <c r="E4" s="193"/>
      <c r="F4" s="193"/>
    </row>
    <row r="5" spans="1:6" ht="12.75" customHeight="1" hidden="1">
      <c r="A5" s="24"/>
      <c r="B5" s="3"/>
      <c r="C5" s="1"/>
      <c r="D5" s="1"/>
      <c r="E5" s="1"/>
      <c r="F5" s="1">
        <v>4.78</v>
      </c>
    </row>
    <row r="6" spans="1:6" ht="13.5" customHeight="1">
      <c r="A6" s="24" t="s">
        <v>0</v>
      </c>
      <c r="B6" s="3" t="s">
        <v>1</v>
      </c>
      <c r="C6" s="1"/>
      <c r="D6" s="1"/>
      <c r="E6" s="1"/>
      <c r="F6" s="1"/>
    </row>
    <row r="7" spans="1:6" ht="13.5" customHeight="1">
      <c r="A7" s="182" t="s">
        <v>53</v>
      </c>
      <c r="B7" s="50" t="s">
        <v>56</v>
      </c>
      <c r="C7" s="286"/>
      <c r="D7" s="1"/>
      <c r="E7" s="53"/>
      <c r="F7" s="56"/>
    </row>
    <row r="8" spans="1:6" ht="13.5" customHeight="1">
      <c r="A8" s="183"/>
      <c r="B8" s="49" t="s">
        <v>57</v>
      </c>
      <c r="C8" s="266">
        <v>1</v>
      </c>
      <c r="D8" s="174">
        <v>33</v>
      </c>
      <c r="E8" s="175">
        <v>33</v>
      </c>
      <c r="F8" s="73">
        <f>E8*F5</f>
        <v>157.74</v>
      </c>
    </row>
    <row r="9" spans="1:6" ht="13.5" customHeight="1">
      <c r="A9" s="182" t="s">
        <v>78</v>
      </c>
      <c r="B9" s="44" t="s">
        <v>76</v>
      </c>
      <c r="C9" s="286"/>
      <c r="D9" s="8"/>
      <c r="E9" s="175"/>
      <c r="F9" s="73"/>
    </row>
    <row r="10" spans="1:6" ht="13.5" customHeight="1">
      <c r="A10" s="183"/>
      <c r="B10" s="146" t="s">
        <v>77</v>
      </c>
      <c r="C10" s="287">
        <v>1</v>
      </c>
      <c r="D10" s="147">
        <v>530</v>
      </c>
      <c r="E10" s="175">
        <v>530</v>
      </c>
      <c r="F10" s="73">
        <f>E10*F5</f>
        <v>2533.4</v>
      </c>
    </row>
    <row r="11" spans="1:6" ht="12.75">
      <c r="A11" s="182" t="s">
        <v>86</v>
      </c>
      <c r="B11" s="44" t="s">
        <v>96</v>
      </c>
      <c r="C11" s="287"/>
      <c r="D11" s="149"/>
      <c r="E11" s="10"/>
      <c r="F11" s="21"/>
    </row>
    <row r="12" spans="1:6" ht="12.75">
      <c r="A12" s="194"/>
      <c r="B12" s="146" t="s">
        <v>97</v>
      </c>
      <c r="C12" s="287">
        <v>40</v>
      </c>
      <c r="D12" s="147">
        <v>15.2</v>
      </c>
      <c r="E12" s="148">
        <v>15.2</v>
      </c>
      <c r="F12" s="21">
        <f>E12*F5</f>
        <v>72.656</v>
      </c>
    </row>
    <row r="13" spans="1:6" ht="12.75" customHeight="1">
      <c r="A13" s="194"/>
      <c r="B13" s="44" t="s">
        <v>98</v>
      </c>
      <c r="C13" s="287"/>
      <c r="D13" s="149"/>
      <c r="E13" s="148"/>
      <c r="F13" s="21"/>
    </row>
    <row r="14" spans="1:6" ht="12.75">
      <c r="A14" s="183"/>
      <c r="B14" s="146" t="s">
        <v>99</v>
      </c>
      <c r="C14" s="287">
        <v>30</v>
      </c>
      <c r="D14" s="147">
        <v>23.7</v>
      </c>
      <c r="E14" s="34">
        <v>23.7</v>
      </c>
      <c r="F14" s="35">
        <f>E14*F5</f>
        <v>113.286</v>
      </c>
    </row>
    <row r="15" spans="1:6" ht="12.75">
      <c r="A15" s="250" t="s">
        <v>123</v>
      </c>
      <c r="B15" s="44" t="s">
        <v>127</v>
      </c>
      <c r="C15" s="265"/>
      <c r="D15" s="268"/>
      <c r="E15" s="34"/>
      <c r="F15" s="35"/>
    </row>
    <row r="16" spans="1:6" ht="12.75">
      <c r="A16" s="251"/>
      <c r="B16" s="43" t="s">
        <v>128</v>
      </c>
      <c r="C16" s="263">
        <v>0.5</v>
      </c>
      <c r="D16" s="69">
        <v>70</v>
      </c>
      <c r="E16" s="253">
        <v>86</v>
      </c>
      <c r="F16" s="256">
        <f>E16*F5</f>
        <v>411.08000000000004</v>
      </c>
    </row>
    <row r="17" spans="1:6" ht="12.75">
      <c r="A17" s="251"/>
      <c r="B17" s="43" t="s">
        <v>129</v>
      </c>
      <c r="C17" s="263">
        <v>2</v>
      </c>
      <c r="D17" s="69">
        <v>16</v>
      </c>
      <c r="E17" s="255"/>
      <c r="F17" s="258"/>
    </row>
    <row r="18" spans="1:6" ht="12.75">
      <c r="A18" s="251"/>
      <c r="B18" s="44" t="s">
        <v>112</v>
      </c>
      <c r="C18" s="265"/>
      <c r="D18" s="268"/>
      <c r="E18" s="138"/>
      <c r="F18" s="139"/>
    </row>
    <row r="19" spans="1:6" ht="12.75">
      <c r="A19" s="252"/>
      <c r="B19" s="43" t="s">
        <v>130</v>
      </c>
      <c r="C19" s="263">
        <v>1</v>
      </c>
      <c r="D19" s="69">
        <v>185</v>
      </c>
      <c r="E19" s="34">
        <v>185</v>
      </c>
      <c r="F19" s="35">
        <f>E19*F5</f>
        <v>884.3000000000001</v>
      </c>
    </row>
    <row r="20" spans="1:6" ht="15">
      <c r="A20" s="250" t="s">
        <v>154</v>
      </c>
      <c r="B20" s="50" t="s">
        <v>54</v>
      </c>
      <c r="C20" s="288"/>
      <c r="D20" s="304"/>
      <c r="E20" s="34"/>
      <c r="F20" s="35"/>
    </row>
    <row r="21" spans="1:6" ht="12.75">
      <c r="A21" s="251"/>
      <c r="B21" s="176" t="s">
        <v>164</v>
      </c>
      <c r="C21" s="288">
        <v>1</v>
      </c>
      <c r="D21" s="296">
        <v>200</v>
      </c>
      <c r="E21" s="34">
        <v>200</v>
      </c>
      <c r="F21" s="35">
        <f>E21*F5</f>
        <v>956</v>
      </c>
    </row>
    <row r="22" spans="1:6" ht="15">
      <c r="A22" s="251"/>
      <c r="B22" s="50" t="s">
        <v>84</v>
      </c>
      <c r="C22" s="286"/>
      <c r="D22" s="8"/>
      <c r="E22" s="34"/>
      <c r="F22" s="35"/>
    </row>
    <row r="23" spans="1:6" ht="12.75">
      <c r="A23" s="251"/>
      <c r="B23" s="176" t="s">
        <v>165</v>
      </c>
      <c r="C23" s="288">
        <v>4</v>
      </c>
      <c r="D23" s="296">
        <v>40</v>
      </c>
      <c r="E23" s="253">
        <v>698.7</v>
      </c>
      <c r="F23" s="256">
        <f>E23*F5</f>
        <v>3339.7860000000005</v>
      </c>
    </row>
    <row r="24" spans="1:6" ht="12.75">
      <c r="A24" s="251"/>
      <c r="B24" s="176" t="s">
        <v>166</v>
      </c>
      <c r="C24" s="288">
        <v>2</v>
      </c>
      <c r="D24" s="296">
        <v>454.7</v>
      </c>
      <c r="E24" s="254"/>
      <c r="F24" s="257"/>
    </row>
    <row r="25" spans="1:6" ht="12.75">
      <c r="A25" s="251"/>
      <c r="B25" s="176" t="s">
        <v>137</v>
      </c>
      <c r="C25" s="288">
        <v>2</v>
      </c>
      <c r="D25" s="296">
        <v>34</v>
      </c>
      <c r="E25" s="254"/>
      <c r="F25" s="257"/>
    </row>
    <row r="26" spans="1:6" ht="12.75">
      <c r="A26" s="251"/>
      <c r="B26" s="176" t="s">
        <v>167</v>
      </c>
      <c r="C26" s="288">
        <v>2</v>
      </c>
      <c r="D26" s="296">
        <v>170</v>
      </c>
      <c r="E26" s="255"/>
      <c r="F26" s="258"/>
    </row>
    <row r="27" spans="1:6" ht="12.75">
      <c r="A27" s="251"/>
      <c r="B27" s="44" t="s">
        <v>168</v>
      </c>
      <c r="C27" s="286"/>
      <c r="D27" s="8"/>
      <c r="E27" s="138"/>
      <c r="F27" s="139"/>
    </row>
    <row r="28" spans="1:6" ht="12.75">
      <c r="A28" s="252"/>
      <c r="B28" s="176" t="s">
        <v>169</v>
      </c>
      <c r="C28" s="288">
        <v>6</v>
      </c>
      <c r="D28" s="296">
        <v>168</v>
      </c>
      <c r="E28" s="34">
        <v>168</v>
      </c>
      <c r="F28" s="35">
        <f>E28*F5</f>
        <v>803.0400000000001</v>
      </c>
    </row>
    <row r="29" spans="1:6" ht="12.75">
      <c r="A29" s="250" t="s">
        <v>216</v>
      </c>
      <c r="B29" s="44" t="s">
        <v>223</v>
      </c>
      <c r="C29" s="265"/>
      <c r="D29" s="268"/>
      <c r="E29" s="34"/>
      <c r="F29" s="35"/>
    </row>
    <row r="30" spans="1:6" ht="12.75">
      <c r="A30" s="251"/>
      <c r="B30" s="49" t="s">
        <v>224</v>
      </c>
      <c r="C30" s="266">
        <v>4</v>
      </c>
      <c r="D30" s="297">
        <v>1640</v>
      </c>
      <c r="E30" s="253">
        <v>3310</v>
      </c>
      <c r="F30" s="256">
        <f>E30*F5</f>
        <v>15821.800000000001</v>
      </c>
    </row>
    <row r="31" spans="1:6" ht="12.75">
      <c r="A31" s="251"/>
      <c r="B31" s="49" t="s">
        <v>225</v>
      </c>
      <c r="C31" s="266">
        <v>1</v>
      </c>
      <c r="D31" s="174">
        <v>250</v>
      </c>
      <c r="E31" s="254"/>
      <c r="F31" s="257"/>
    </row>
    <row r="32" spans="1:6" ht="12.75">
      <c r="A32" s="251"/>
      <c r="B32" s="49" t="s">
        <v>226</v>
      </c>
      <c r="C32" s="266">
        <v>2</v>
      </c>
      <c r="D32" s="174">
        <v>560</v>
      </c>
      <c r="E32" s="254"/>
      <c r="F32" s="257"/>
    </row>
    <row r="33" spans="1:6" ht="12.75">
      <c r="A33" s="251"/>
      <c r="B33" s="49" t="s">
        <v>227</v>
      </c>
      <c r="C33" s="266">
        <v>4</v>
      </c>
      <c r="D33" s="174">
        <v>320</v>
      </c>
      <c r="E33" s="254"/>
      <c r="F33" s="257"/>
    </row>
    <row r="34" spans="1:6" ht="12.75">
      <c r="A34" s="251"/>
      <c r="B34" s="49" t="s">
        <v>228</v>
      </c>
      <c r="C34" s="266">
        <v>2</v>
      </c>
      <c r="D34" s="174">
        <v>110</v>
      </c>
      <c r="E34" s="254"/>
      <c r="F34" s="257"/>
    </row>
    <row r="35" spans="1:6" ht="12.75">
      <c r="A35" s="251"/>
      <c r="B35" s="49" t="s">
        <v>229</v>
      </c>
      <c r="C35" s="266">
        <v>4</v>
      </c>
      <c r="D35" s="174">
        <v>60</v>
      </c>
      <c r="E35" s="254"/>
      <c r="F35" s="257"/>
    </row>
    <row r="36" spans="1:6" ht="12.75">
      <c r="A36" s="251"/>
      <c r="B36" s="49" t="s">
        <v>230</v>
      </c>
      <c r="C36" s="266">
        <v>1</v>
      </c>
      <c r="D36" s="174">
        <v>50</v>
      </c>
      <c r="E36" s="254"/>
      <c r="F36" s="257"/>
    </row>
    <row r="37" spans="1:6" ht="12.75">
      <c r="A37" s="251"/>
      <c r="B37" s="49" t="s">
        <v>231</v>
      </c>
      <c r="C37" s="266">
        <v>4</v>
      </c>
      <c r="D37" s="174">
        <v>320</v>
      </c>
      <c r="E37" s="255"/>
      <c r="F37" s="258"/>
    </row>
    <row r="38" spans="1:6" ht="12.75">
      <c r="A38" s="251"/>
      <c r="B38" s="44" t="s">
        <v>232</v>
      </c>
      <c r="C38" s="265"/>
      <c r="D38" s="268"/>
      <c r="E38" s="34"/>
      <c r="F38" s="35"/>
    </row>
    <row r="39" spans="1:6" ht="12.75">
      <c r="A39" s="251"/>
      <c r="B39" s="49" t="s">
        <v>233</v>
      </c>
      <c r="C39" s="266">
        <v>10</v>
      </c>
      <c r="D39" s="174">
        <v>65</v>
      </c>
      <c r="E39" s="253">
        <v>480.3</v>
      </c>
      <c r="F39" s="256">
        <f>E39*F5</f>
        <v>2295.8340000000003</v>
      </c>
    </row>
    <row r="40" spans="1:6" ht="12.75">
      <c r="A40" s="251"/>
      <c r="B40" s="49" t="s">
        <v>234</v>
      </c>
      <c r="C40" s="266">
        <v>12</v>
      </c>
      <c r="D40" s="174">
        <v>294</v>
      </c>
      <c r="E40" s="254"/>
      <c r="F40" s="257"/>
    </row>
    <row r="41" spans="1:6" ht="12.75">
      <c r="A41" s="252"/>
      <c r="B41" s="49" t="s">
        <v>235</v>
      </c>
      <c r="C41" s="266">
        <v>0.015</v>
      </c>
      <c r="D41" s="174">
        <v>121.3</v>
      </c>
      <c r="E41" s="255"/>
      <c r="F41" s="258"/>
    </row>
    <row r="42" spans="1:6" ht="15">
      <c r="A42" s="250" t="s">
        <v>252</v>
      </c>
      <c r="B42" s="50" t="s">
        <v>261</v>
      </c>
      <c r="C42" s="286"/>
      <c r="D42" s="8"/>
      <c r="E42" s="34"/>
      <c r="F42" s="35"/>
    </row>
    <row r="43" spans="1:6" ht="12.75">
      <c r="A43" s="251"/>
      <c r="B43" s="49" t="s">
        <v>109</v>
      </c>
      <c r="C43" s="266">
        <v>25</v>
      </c>
      <c r="D43" s="174">
        <v>687.5</v>
      </c>
      <c r="E43" s="253">
        <v>3044.17</v>
      </c>
      <c r="F43" s="256">
        <f>E43*F5</f>
        <v>14551.1326</v>
      </c>
    </row>
    <row r="44" spans="1:6" ht="12.75">
      <c r="A44" s="251"/>
      <c r="B44" s="49" t="s">
        <v>262</v>
      </c>
      <c r="C44" s="266">
        <v>8</v>
      </c>
      <c r="D44" s="174">
        <v>506.67</v>
      </c>
      <c r="E44" s="254"/>
      <c r="F44" s="257"/>
    </row>
    <row r="45" spans="1:6" ht="12.75">
      <c r="A45" s="252"/>
      <c r="B45" s="49" t="s">
        <v>246</v>
      </c>
      <c r="C45" s="266">
        <v>20</v>
      </c>
      <c r="D45" s="297">
        <v>1850</v>
      </c>
      <c r="E45" s="255"/>
      <c r="F45" s="258"/>
    </row>
    <row r="46" spans="1:6" ht="12.75">
      <c r="A46" s="136"/>
      <c r="B46" s="89" t="s">
        <v>38</v>
      </c>
      <c r="C46" s="119"/>
      <c r="D46" s="91">
        <f>SUM(D8:D45)</f>
        <v>8774.07</v>
      </c>
      <c r="E46" s="120">
        <f>SUM(E8:E45)</f>
        <v>8774.07</v>
      </c>
      <c r="F46" s="110">
        <f>SUM(F8:F45)</f>
        <v>41940.0546</v>
      </c>
    </row>
    <row r="47" spans="1:6" ht="12.75">
      <c r="A47" s="31"/>
      <c r="B47" s="111" t="s">
        <v>40</v>
      </c>
      <c r="C47" s="20"/>
      <c r="D47" s="20"/>
      <c r="E47" s="34"/>
      <c r="F47" s="35"/>
    </row>
    <row r="48" spans="1:6" ht="15" hidden="1">
      <c r="A48" s="220"/>
      <c r="B48" s="44" t="s">
        <v>27</v>
      </c>
      <c r="C48" s="60"/>
      <c r="D48" s="61"/>
      <c r="E48" s="34"/>
      <c r="F48" s="35"/>
    </row>
    <row r="49" spans="1:6" ht="12" customHeight="1">
      <c r="A49" s="221"/>
      <c r="B49" s="43"/>
      <c r="C49" s="64"/>
      <c r="D49" s="65"/>
      <c r="E49" s="34"/>
      <c r="F49" s="35"/>
    </row>
    <row r="50" spans="1:6" ht="12.75" hidden="1">
      <c r="A50" s="220"/>
      <c r="B50" s="161" t="s">
        <v>146</v>
      </c>
      <c r="C50" s="162" t="s">
        <v>147</v>
      </c>
      <c r="D50" s="163" t="s">
        <v>148</v>
      </c>
      <c r="E50" s="137" t="s">
        <v>149</v>
      </c>
      <c r="F50" s="35"/>
    </row>
    <row r="51" spans="1:6" ht="12.75" customHeight="1" hidden="1">
      <c r="A51" s="221"/>
      <c r="B51" s="161">
        <v>2203.2</v>
      </c>
      <c r="C51" s="162">
        <v>11.08</v>
      </c>
      <c r="D51" s="163">
        <v>12</v>
      </c>
      <c r="E51" s="137">
        <f>B51*C51*D51</f>
        <v>292937.47199999995</v>
      </c>
      <c r="F51" s="35"/>
    </row>
    <row r="52" spans="1:6" ht="12.75">
      <c r="A52" s="3" t="s">
        <v>2</v>
      </c>
      <c r="B52" s="190" t="s">
        <v>3</v>
      </c>
      <c r="C52" s="222"/>
      <c r="D52" s="222"/>
      <c r="E52" s="191"/>
      <c r="F52" s="29"/>
    </row>
    <row r="53" spans="1:7" ht="13.5" customHeight="1">
      <c r="A53" s="5"/>
      <c r="B53" s="209" t="s">
        <v>6</v>
      </c>
      <c r="C53" s="210"/>
      <c r="D53" s="210"/>
      <c r="E53" s="211"/>
      <c r="F53" s="22">
        <f>B51*G53</f>
        <v>40495.261046399995</v>
      </c>
      <c r="G53">
        <v>18.380202</v>
      </c>
    </row>
    <row r="54" spans="1:7" ht="13.5" customHeight="1">
      <c r="A54" s="26"/>
      <c r="B54" s="209" t="s">
        <v>28</v>
      </c>
      <c r="C54" s="210"/>
      <c r="D54" s="210"/>
      <c r="E54" s="211"/>
      <c r="F54" s="22">
        <f>E51*G54</f>
        <v>87881.24159999998</v>
      </c>
      <c r="G54" s="164">
        <v>0.3</v>
      </c>
    </row>
    <row r="55" spans="1:6" ht="12.75" customHeight="1">
      <c r="A55" s="26"/>
      <c r="B55" s="209" t="s">
        <v>29</v>
      </c>
      <c r="C55" s="210"/>
      <c r="D55" s="210"/>
      <c r="E55" s="211"/>
      <c r="F55" s="22"/>
    </row>
    <row r="56" spans="1:6" ht="12.75" customHeight="1">
      <c r="A56" s="23"/>
      <c r="B56" s="195" t="s">
        <v>30</v>
      </c>
      <c r="C56" s="196"/>
      <c r="D56" s="196"/>
      <c r="E56" s="197"/>
      <c r="F56" s="22">
        <v>4502.28</v>
      </c>
    </row>
    <row r="57" spans="1:6" ht="15.75">
      <c r="A57" s="23"/>
      <c r="B57" s="195" t="s">
        <v>31</v>
      </c>
      <c r="C57" s="196"/>
      <c r="D57" s="196"/>
      <c r="E57" s="197"/>
      <c r="F57" s="22">
        <v>1503.44</v>
      </c>
    </row>
    <row r="58" spans="1:7" ht="15.75">
      <c r="A58" s="23"/>
      <c r="B58" s="195" t="s">
        <v>32</v>
      </c>
      <c r="C58" s="196"/>
      <c r="D58" s="196"/>
      <c r="E58" s="197"/>
      <c r="F58" s="22">
        <f>E51*G58</f>
        <v>32223.121919999994</v>
      </c>
      <c r="G58" s="164">
        <v>0.11</v>
      </c>
    </row>
    <row r="59" spans="1:7" ht="14.25" customHeight="1">
      <c r="A59" s="23"/>
      <c r="B59" s="198" t="s">
        <v>33</v>
      </c>
      <c r="C59" s="199"/>
      <c r="D59" s="199"/>
      <c r="E59" s="200"/>
      <c r="F59" s="88">
        <f>E51*G59</f>
        <v>15232.748543999996</v>
      </c>
      <c r="G59" s="165">
        <v>0.052</v>
      </c>
    </row>
    <row r="60" spans="1:7" ht="12.75" customHeight="1">
      <c r="A60" s="23"/>
      <c r="B60" s="279" t="s">
        <v>264</v>
      </c>
      <c r="C60" s="280"/>
      <c r="D60" s="280"/>
      <c r="E60" s="281"/>
      <c r="F60" s="88">
        <v>10088</v>
      </c>
      <c r="G60" s="164">
        <v>0.03</v>
      </c>
    </row>
    <row r="61" spans="1:6" ht="12.75" customHeight="1">
      <c r="A61" s="6"/>
      <c r="B61" s="212" t="s">
        <v>7</v>
      </c>
      <c r="C61" s="213"/>
      <c r="D61" s="213"/>
      <c r="E61" s="214"/>
      <c r="F61" s="51">
        <f>SUM(F46:F60)</f>
        <v>233866.1477104</v>
      </c>
    </row>
    <row r="62" spans="1:6" ht="12.75">
      <c r="A62" s="6"/>
      <c r="B62" s="206" t="s">
        <v>34</v>
      </c>
      <c r="C62" s="207"/>
      <c r="D62" s="207"/>
      <c r="E62" s="208"/>
      <c r="F62" s="54">
        <v>265240</v>
      </c>
    </row>
    <row r="63" spans="1:6" ht="12.75">
      <c r="A63" s="6"/>
      <c r="B63" s="206" t="s">
        <v>35</v>
      </c>
      <c r="C63" s="207"/>
      <c r="D63" s="207"/>
      <c r="E63" s="208"/>
      <c r="F63" s="54">
        <f>F62-F61</f>
        <v>31373.852289600007</v>
      </c>
    </row>
    <row r="64" spans="1:6" ht="12.75">
      <c r="A64" s="282" t="s">
        <v>263</v>
      </c>
      <c r="B64" s="282"/>
      <c r="C64" s="282"/>
      <c r="D64" s="282"/>
      <c r="E64" s="282"/>
      <c r="F64" s="54">
        <v>68445</v>
      </c>
    </row>
    <row r="65" spans="1:6" ht="12.75" customHeight="1">
      <c r="A65" s="215" t="s">
        <v>36</v>
      </c>
      <c r="B65" s="215"/>
      <c r="C65" s="215"/>
      <c r="D65" s="215"/>
      <c r="E65" s="215"/>
      <c r="F65" s="215"/>
    </row>
    <row r="66" spans="1:6" ht="12.75">
      <c r="A66" s="201" t="s">
        <v>37</v>
      </c>
      <c r="B66" s="202"/>
      <c r="C66" s="202"/>
      <c r="D66" s="202"/>
      <c r="E66" s="202"/>
      <c r="F66" s="203"/>
    </row>
  </sheetData>
  <sheetProtection/>
  <mergeCells count="41">
    <mergeCell ref="A64:E64"/>
    <mergeCell ref="B52:E52"/>
    <mergeCell ref="B54:E54"/>
    <mergeCell ref="B58:E58"/>
    <mergeCell ref="B56:E56"/>
    <mergeCell ref="F23:F26"/>
    <mergeCell ref="A29:A41"/>
    <mergeCell ref="E30:E37"/>
    <mergeCell ref="F30:F37"/>
    <mergeCell ref="E39:E41"/>
    <mergeCell ref="F39:F41"/>
    <mergeCell ref="B63:E63"/>
    <mergeCell ref="E3:E4"/>
    <mergeCell ref="E23:E26"/>
    <mergeCell ref="B61:E61"/>
    <mergeCell ref="B60:E60"/>
    <mergeCell ref="A65:F65"/>
    <mergeCell ref="A15:A19"/>
    <mergeCell ref="E16:E17"/>
    <mergeCell ref="F16:F17"/>
    <mergeCell ref="B55:E55"/>
    <mergeCell ref="A66:F66"/>
    <mergeCell ref="A48:A49"/>
    <mergeCell ref="A50:A51"/>
    <mergeCell ref="B59:E59"/>
    <mergeCell ref="B53:E53"/>
    <mergeCell ref="F3:F4"/>
    <mergeCell ref="B57:E57"/>
    <mergeCell ref="A20:A28"/>
    <mergeCell ref="A11:A14"/>
    <mergeCell ref="B62:E62"/>
    <mergeCell ref="A42:A45"/>
    <mergeCell ref="E43:E45"/>
    <mergeCell ref="F43:F45"/>
    <mergeCell ref="A1:F1"/>
    <mergeCell ref="A2:F2"/>
    <mergeCell ref="A3:A4"/>
    <mergeCell ref="B3:B4"/>
    <mergeCell ref="C3:D3"/>
    <mergeCell ref="A9:A10"/>
    <mergeCell ref="A7:A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H44" sqref="H44"/>
    </sheetView>
  </sheetViews>
  <sheetFormatPr defaultColWidth="9.00390625" defaultRowHeight="12.75"/>
  <cols>
    <col min="1" max="1" width="3.375" style="0" customWidth="1"/>
    <col min="2" max="2" width="48.00390625" style="0" customWidth="1"/>
    <col min="3" max="3" width="7.75390625" style="0" customWidth="1"/>
    <col min="4" max="4" width="9.25390625" style="0" customWidth="1"/>
    <col min="5" max="5" width="9.25390625" style="0" hidden="1" customWidth="1"/>
    <col min="6" max="6" width="11.375" style="0" customWidth="1"/>
    <col min="7" max="7" width="9.125" style="0" hidden="1" customWidth="1"/>
  </cols>
  <sheetData>
    <row r="1" spans="1:6" ht="12.75">
      <c r="A1" s="201" t="s">
        <v>42</v>
      </c>
      <c r="B1" s="202"/>
      <c r="C1" s="202"/>
      <c r="D1" s="202"/>
      <c r="E1" s="202"/>
      <c r="F1" s="203"/>
    </row>
    <row r="2" spans="1:6" ht="12.75">
      <c r="A2" s="201" t="s">
        <v>19</v>
      </c>
      <c r="B2" s="202"/>
      <c r="C2" s="202"/>
      <c r="D2" s="202"/>
      <c r="E2" s="202"/>
      <c r="F2" s="203"/>
    </row>
    <row r="3" spans="1:6" ht="12.75" customHeight="1">
      <c r="A3" s="204" t="s">
        <v>26</v>
      </c>
      <c r="B3" s="192" t="s">
        <v>5</v>
      </c>
      <c r="C3" s="190" t="s">
        <v>21</v>
      </c>
      <c r="D3" s="191"/>
      <c r="E3" s="192" t="s">
        <v>24</v>
      </c>
      <c r="F3" s="192" t="s">
        <v>22</v>
      </c>
    </row>
    <row r="4" spans="1:6" ht="22.5" customHeight="1">
      <c r="A4" s="205"/>
      <c r="B4" s="193"/>
      <c r="C4" s="2" t="s">
        <v>4</v>
      </c>
      <c r="D4" s="2" t="s">
        <v>23</v>
      </c>
      <c r="E4" s="193"/>
      <c r="F4" s="193"/>
    </row>
    <row r="5" spans="1:6" ht="9.75" customHeight="1" hidden="1">
      <c r="A5" s="24"/>
      <c r="B5" s="3"/>
      <c r="C5" s="1"/>
      <c r="D5" s="1"/>
      <c r="E5" s="1"/>
      <c r="F5" s="1">
        <v>4.78</v>
      </c>
    </row>
    <row r="6" spans="1:6" ht="13.5" customHeight="1">
      <c r="A6" s="24" t="s">
        <v>0</v>
      </c>
      <c r="B6" s="3" t="s">
        <v>1</v>
      </c>
      <c r="C6" s="1"/>
      <c r="D6" s="1"/>
      <c r="E6" s="1"/>
      <c r="F6" s="1"/>
    </row>
    <row r="7" spans="1:6" ht="11.25" customHeight="1">
      <c r="A7" s="182" t="s">
        <v>63</v>
      </c>
      <c r="B7" s="143" t="s">
        <v>72</v>
      </c>
      <c r="C7" s="305"/>
      <c r="D7" s="294"/>
      <c r="E7" s="11"/>
      <c r="F7" s="12"/>
    </row>
    <row r="8" spans="1:7" ht="12.75">
      <c r="A8" s="183"/>
      <c r="B8" s="144" t="s">
        <v>73</v>
      </c>
      <c r="C8" s="285">
        <v>1</v>
      </c>
      <c r="D8" s="295">
        <v>87</v>
      </c>
      <c r="E8" s="10">
        <v>87</v>
      </c>
      <c r="F8" s="25">
        <f>E8*F5</f>
        <v>415.86</v>
      </c>
      <c r="G8" s="262"/>
    </row>
    <row r="9" spans="1:7" ht="15">
      <c r="A9" s="182" t="s">
        <v>101</v>
      </c>
      <c r="B9" s="50" t="s">
        <v>112</v>
      </c>
      <c r="C9" s="286"/>
      <c r="D9" s="8"/>
      <c r="E9" s="36"/>
      <c r="F9" s="38"/>
      <c r="G9" s="262"/>
    </row>
    <row r="10" spans="1:7" ht="12.75">
      <c r="A10" s="194"/>
      <c r="B10" s="146" t="s">
        <v>113</v>
      </c>
      <c r="C10" s="287">
        <v>1</v>
      </c>
      <c r="D10" s="147">
        <v>265</v>
      </c>
      <c r="E10" s="184">
        <v>520</v>
      </c>
      <c r="F10" s="187">
        <f>E10*F5</f>
        <v>2485.6</v>
      </c>
      <c r="G10" s="262"/>
    </row>
    <row r="11" spans="1:7" ht="12.75">
      <c r="A11" s="194"/>
      <c r="B11" s="146" t="s">
        <v>114</v>
      </c>
      <c r="C11" s="287">
        <v>2</v>
      </c>
      <c r="D11" s="147">
        <v>84</v>
      </c>
      <c r="E11" s="185"/>
      <c r="F11" s="188"/>
      <c r="G11" s="262"/>
    </row>
    <row r="12" spans="1:8" ht="12.75">
      <c r="A12" s="194"/>
      <c r="B12" s="146" t="s">
        <v>115</v>
      </c>
      <c r="C12" s="287">
        <v>1</v>
      </c>
      <c r="D12" s="147">
        <v>55</v>
      </c>
      <c r="E12" s="185"/>
      <c r="F12" s="188"/>
      <c r="G12" s="262"/>
      <c r="H12" s="19"/>
    </row>
    <row r="13" spans="1:7" ht="12.75">
      <c r="A13" s="194"/>
      <c r="B13" s="146" t="s">
        <v>116</v>
      </c>
      <c r="C13" s="287">
        <v>2</v>
      </c>
      <c r="D13" s="147">
        <v>100</v>
      </c>
      <c r="E13" s="185"/>
      <c r="F13" s="188"/>
      <c r="G13" s="262"/>
    </row>
    <row r="14" spans="1:7" ht="12.75">
      <c r="A14" s="183"/>
      <c r="B14" s="146" t="s">
        <v>117</v>
      </c>
      <c r="C14" s="287">
        <v>2</v>
      </c>
      <c r="D14" s="147">
        <v>16</v>
      </c>
      <c r="E14" s="186"/>
      <c r="F14" s="189"/>
      <c r="G14" s="262"/>
    </row>
    <row r="15" spans="1:7" ht="12.75">
      <c r="A15" s="182"/>
      <c r="B15" s="44" t="s">
        <v>238</v>
      </c>
      <c r="C15" s="265"/>
      <c r="D15" s="268"/>
      <c r="E15" s="10"/>
      <c r="F15" s="25"/>
      <c r="G15" s="262"/>
    </row>
    <row r="16" spans="1:7" ht="12.75">
      <c r="A16" s="194"/>
      <c r="B16" s="49" t="s">
        <v>194</v>
      </c>
      <c r="C16" s="266">
        <v>1</v>
      </c>
      <c r="D16" s="174">
        <v>220</v>
      </c>
      <c r="E16" s="184">
        <v>232</v>
      </c>
      <c r="F16" s="187">
        <f>E16*F5</f>
        <v>1108.96</v>
      </c>
      <c r="G16" s="62"/>
    </row>
    <row r="17" spans="1:7" ht="12.75">
      <c r="A17" s="183"/>
      <c r="B17" s="49" t="s">
        <v>239</v>
      </c>
      <c r="C17" s="266">
        <v>10</v>
      </c>
      <c r="D17" s="174">
        <v>12</v>
      </c>
      <c r="E17" s="186"/>
      <c r="F17" s="189"/>
      <c r="G17" s="62"/>
    </row>
    <row r="18" spans="1:7" ht="15">
      <c r="A18" s="259">
        <v>12</v>
      </c>
      <c r="B18" s="50" t="s">
        <v>261</v>
      </c>
      <c r="C18" s="265"/>
      <c r="D18" s="268"/>
      <c r="E18" s="36"/>
      <c r="F18" s="38"/>
      <c r="G18" s="62"/>
    </row>
    <row r="19" spans="1:7" ht="12.75">
      <c r="A19" s="260"/>
      <c r="B19" s="49" t="s">
        <v>109</v>
      </c>
      <c r="C19" s="266">
        <v>25</v>
      </c>
      <c r="D19" s="174">
        <v>687.5</v>
      </c>
      <c r="E19" s="184">
        <v>2537.5</v>
      </c>
      <c r="F19" s="187">
        <f>E19*F5</f>
        <v>12129.25</v>
      </c>
      <c r="G19" s="62"/>
    </row>
    <row r="20" spans="1:7" ht="12.75">
      <c r="A20" s="261"/>
      <c r="B20" s="49" t="s">
        <v>246</v>
      </c>
      <c r="C20" s="266">
        <v>20</v>
      </c>
      <c r="D20" s="297">
        <v>1850</v>
      </c>
      <c r="E20" s="186"/>
      <c r="F20" s="189"/>
      <c r="G20" s="62"/>
    </row>
    <row r="21" spans="1:7" ht="12.75">
      <c r="A21" s="39"/>
      <c r="B21" s="89" t="s">
        <v>38</v>
      </c>
      <c r="C21" s="121"/>
      <c r="D21" s="122"/>
      <c r="E21" s="120"/>
      <c r="F21" s="93">
        <f>SUM(F8:F20)</f>
        <v>16139.67</v>
      </c>
      <c r="G21" s="62"/>
    </row>
    <row r="22" spans="1:7" ht="12.75">
      <c r="A22" s="39"/>
      <c r="B22" s="111" t="s">
        <v>40</v>
      </c>
      <c r="C22" s="83"/>
      <c r="D22" s="84"/>
      <c r="E22" s="40"/>
      <c r="F22" s="63"/>
      <c r="G22" s="62"/>
    </row>
    <row r="23" spans="1:7" ht="12.75">
      <c r="A23" s="39"/>
      <c r="B23" s="85"/>
      <c r="C23" s="83"/>
      <c r="D23" s="86"/>
      <c r="E23" s="10"/>
      <c r="F23" s="25"/>
      <c r="G23" s="62"/>
    </row>
    <row r="24" spans="1:7" ht="12.75" hidden="1">
      <c r="A24" s="154"/>
      <c r="B24" s="161" t="s">
        <v>146</v>
      </c>
      <c r="C24" s="162" t="s">
        <v>147</v>
      </c>
      <c r="D24" s="163" t="s">
        <v>148</v>
      </c>
      <c r="E24" s="137" t="s">
        <v>149</v>
      </c>
      <c r="F24" s="25"/>
      <c r="G24" s="62"/>
    </row>
    <row r="25" spans="1:7" ht="13.5" customHeight="1" hidden="1">
      <c r="A25" s="154"/>
      <c r="B25" s="161">
        <v>1274.1</v>
      </c>
      <c r="C25" s="162">
        <v>11.08</v>
      </c>
      <c r="D25" s="163">
        <v>12</v>
      </c>
      <c r="E25" s="137">
        <f>B25*C25*D25</f>
        <v>169404.33599999998</v>
      </c>
      <c r="F25" s="25"/>
      <c r="G25" s="62"/>
    </row>
    <row r="26" spans="1:6" ht="12.75">
      <c r="A26" s="3" t="s">
        <v>2</v>
      </c>
      <c r="B26" s="190" t="s">
        <v>3</v>
      </c>
      <c r="C26" s="191"/>
      <c r="D26" s="1"/>
      <c r="E26" s="1"/>
      <c r="F26" s="28"/>
    </row>
    <row r="27" spans="1:7" ht="13.5" customHeight="1">
      <c r="A27" s="5"/>
      <c r="B27" s="209" t="s">
        <v>6</v>
      </c>
      <c r="C27" s="210"/>
      <c r="D27" s="210"/>
      <c r="E27" s="211"/>
      <c r="F27" s="22">
        <f>B25*G27</f>
        <v>23418.2153682</v>
      </c>
      <c r="G27">
        <v>18.380202</v>
      </c>
    </row>
    <row r="28" spans="1:7" ht="12.75" customHeight="1">
      <c r="A28" s="26"/>
      <c r="B28" s="209" t="s">
        <v>28</v>
      </c>
      <c r="C28" s="210"/>
      <c r="D28" s="210"/>
      <c r="E28" s="211"/>
      <c r="F28" s="22">
        <f>E25*G28</f>
        <v>50821.30079999999</v>
      </c>
      <c r="G28" s="164">
        <v>0.3</v>
      </c>
    </row>
    <row r="29" spans="1:6" ht="12.75" customHeight="1">
      <c r="A29" s="26"/>
      <c r="B29" s="209" t="s">
        <v>29</v>
      </c>
      <c r="C29" s="210"/>
      <c r="D29" s="210"/>
      <c r="E29" s="211"/>
      <c r="F29" s="22"/>
    </row>
    <row r="30" spans="1:6" ht="12.75" customHeight="1">
      <c r="A30" s="23"/>
      <c r="B30" s="195" t="s">
        <v>30</v>
      </c>
      <c r="C30" s="196"/>
      <c r="D30" s="196"/>
      <c r="E30" s="197"/>
      <c r="F30" s="22">
        <v>2599.2</v>
      </c>
    </row>
    <row r="31" spans="1:6" ht="15.75">
      <c r="A31" s="23"/>
      <c r="B31" s="195" t="s">
        <v>31</v>
      </c>
      <c r="C31" s="196"/>
      <c r="D31" s="196"/>
      <c r="E31" s="197"/>
      <c r="F31" s="22">
        <v>1511</v>
      </c>
    </row>
    <row r="32" spans="1:7" ht="15.75">
      <c r="A32" s="23"/>
      <c r="B32" s="195" t="s">
        <v>32</v>
      </c>
      <c r="C32" s="196"/>
      <c r="D32" s="196"/>
      <c r="E32" s="197"/>
      <c r="F32" s="22">
        <f>E25*G32</f>
        <v>18634.476959999996</v>
      </c>
      <c r="G32" s="164">
        <v>0.11</v>
      </c>
    </row>
    <row r="33" spans="1:7" ht="12.75" customHeight="1">
      <c r="A33" s="23"/>
      <c r="B33" s="198" t="s">
        <v>33</v>
      </c>
      <c r="C33" s="199"/>
      <c r="D33" s="199"/>
      <c r="E33" s="200"/>
      <c r="F33" s="88">
        <f>E25*G33</f>
        <v>8809.025472</v>
      </c>
      <c r="G33" s="165">
        <v>0.052</v>
      </c>
    </row>
    <row r="34" spans="1:7" ht="12.75" customHeight="1">
      <c r="A34" s="23"/>
      <c r="B34" s="279" t="s">
        <v>264</v>
      </c>
      <c r="C34" s="280"/>
      <c r="D34" s="280"/>
      <c r="E34" s="281"/>
      <c r="F34" s="88">
        <v>5493</v>
      </c>
      <c r="G34" s="164">
        <v>0.03</v>
      </c>
    </row>
    <row r="35" spans="1:6" ht="12.75">
      <c r="A35" s="6"/>
      <c r="B35" s="212" t="s">
        <v>7</v>
      </c>
      <c r="C35" s="213"/>
      <c r="D35" s="213"/>
      <c r="E35" s="214"/>
      <c r="F35" s="51">
        <f>SUM(F21:F34)</f>
        <v>127425.88860019998</v>
      </c>
    </row>
    <row r="36" spans="1:6" ht="12.75" customHeight="1">
      <c r="A36" s="6"/>
      <c r="B36" s="206" t="s">
        <v>34</v>
      </c>
      <c r="C36" s="207"/>
      <c r="D36" s="207"/>
      <c r="E36" s="208"/>
      <c r="F36" s="54">
        <v>154241</v>
      </c>
    </row>
    <row r="37" spans="1:6" ht="12.75" customHeight="1">
      <c r="A37" s="6"/>
      <c r="B37" s="206" t="s">
        <v>35</v>
      </c>
      <c r="C37" s="207"/>
      <c r="D37" s="207"/>
      <c r="E37" s="208"/>
      <c r="F37" s="54">
        <f>F36-F35</f>
        <v>26815.111399800022</v>
      </c>
    </row>
    <row r="38" spans="1:6" ht="12.75" customHeight="1">
      <c r="A38" s="282" t="s">
        <v>263</v>
      </c>
      <c r="B38" s="282"/>
      <c r="C38" s="282"/>
      <c r="D38" s="282"/>
      <c r="E38" s="282"/>
      <c r="F38" s="54">
        <v>99242</v>
      </c>
    </row>
    <row r="39" spans="1:6" ht="12.75">
      <c r="A39" s="201" t="s">
        <v>36</v>
      </c>
      <c r="B39" s="202"/>
      <c r="C39" s="202"/>
      <c r="D39" s="202"/>
      <c r="E39" s="202"/>
      <c r="F39" s="203"/>
    </row>
    <row r="40" spans="1:6" ht="12.75">
      <c r="A40" s="201" t="s">
        <v>37</v>
      </c>
      <c r="B40" s="202"/>
      <c r="C40" s="202"/>
      <c r="D40" s="202"/>
      <c r="E40" s="202"/>
      <c r="F40" s="203"/>
    </row>
  </sheetData>
  <sheetProtection/>
  <mergeCells count="33">
    <mergeCell ref="E10:E14"/>
    <mergeCell ref="F10:F14"/>
    <mergeCell ref="G8:G15"/>
    <mergeCell ref="A38:E38"/>
    <mergeCell ref="B35:E35"/>
    <mergeCell ref="B36:E36"/>
    <mergeCell ref="B29:E29"/>
    <mergeCell ref="B26:C26"/>
    <mergeCell ref="B31:E31"/>
    <mergeCell ref="A15:A17"/>
    <mergeCell ref="A18:A20"/>
    <mergeCell ref="E19:E20"/>
    <mergeCell ref="E16:E17"/>
    <mergeCell ref="B37:E37"/>
    <mergeCell ref="A39:F39"/>
    <mergeCell ref="A40:F40"/>
    <mergeCell ref="A7:A8"/>
    <mergeCell ref="B32:E32"/>
    <mergeCell ref="B33:E33"/>
    <mergeCell ref="B34:E34"/>
    <mergeCell ref="B30:E30"/>
    <mergeCell ref="B27:E27"/>
    <mergeCell ref="B28:E28"/>
    <mergeCell ref="F19:F20"/>
    <mergeCell ref="A1:F1"/>
    <mergeCell ref="A2:F2"/>
    <mergeCell ref="A3:A4"/>
    <mergeCell ref="B3:B4"/>
    <mergeCell ref="F3:F4"/>
    <mergeCell ref="C3:D3"/>
    <mergeCell ref="E3:E4"/>
    <mergeCell ref="F16:F17"/>
    <mergeCell ref="A9:A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K16" sqref="K16"/>
    </sheetView>
  </sheetViews>
  <sheetFormatPr defaultColWidth="9.00390625" defaultRowHeight="12.75"/>
  <cols>
    <col min="1" max="1" width="3.375" style="0" customWidth="1"/>
    <col min="2" max="2" width="47.875" style="0" customWidth="1"/>
    <col min="3" max="3" width="7.25390625" style="0" customWidth="1"/>
    <col min="4" max="4" width="8.75390625" style="0" customWidth="1"/>
    <col min="5" max="5" width="8.375" style="0" hidden="1" customWidth="1"/>
    <col min="6" max="6" width="11.00390625" style="0" customWidth="1"/>
    <col min="7" max="7" width="10.75390625" style="0" hidden="1" customWidth="1"/>
  </cols>
  <sheetData>
    <row r="1" spans="1:6" ht="12.75">
      <c r="A1" s="201" t="s">
        <v>42</v>
      </c>
      <c r="B1" s="202"/>
      <c r="C1" s="202"/>
      <c r="D1" s="202"/>
      <c r="E1" s="202"/>
      <c r="F1" s="203"/>
    </row>
    <row r="2" spans="1:6" ht="12.75">
      <c r="A2" s="201" t="s">
        <v>20</v>
      </c>
      <c r="B2" s="202"/>
      <c r="C2" s="202"/>
      <c r="D2" s="202"/>
      <c r="E2" s="202"/>
      <c r="F2" s="203"/>
    </row>
    <row r="3" spans="1:6" ht="12.75" customHeight="1">
      <c r="A3" s="204" t="s">
        <v>26</v>
      </c>
      <c r="B3" s="192" t="s">
        <v>5</v>
      </c>
      <c r="C3" s="190" t="s">
        <v>21</v>
      </c>
      <c r="D3" s="191"/>
      <c r="E3" s="192" t="s">
        <v>24</v>
      </c>
      <c r="F3" s="192" t="s">
        <v>22</v>
      </c>
    </row>
    <row r="4" spans="1:6" ht="24.75" customHeight="1">
      <c r="A4" s="205"/>
      <c r="B4" s="193"/>
      <c r="C4" s="2" t="s">
        <v>4</v>
      </c>
      <c r="D4" s="2" t="s">
        <v>23</v>
      </c>
      <c r="E4" s="193"/>
      <c r="F4" s="193"/>
    </row>
    <row r="5" spans="1:6" ht="15" customHeight="1" hidden="1">
      <c r="A5" s="24"/>
      <c r="B5" s="3"/>
      <c r="C5" s="1"/>
      <c r="D5" s="1"/>
      <c r="E5" s="1"/>
      <c r="F5" s="1">
        <v>4.78</v>
      </c>
    </row>
    <row r="6" spans="1:6" ht="13.5" customHeight="1">
      <c r="A6" s="24" t="s">
        <v>0</v>
      </c>
      <c r="B6" s="3" t="s">
        <v>1</v>
      </c>
      <c r="C6" s="1"/>
      <c r="D6" s="1"/>
      <c r="E6" s="1"/>
      <c r="F6" s="7"/>
    </row>
    <row r="7" spans="1:6" ht="12.75">
      <c r="A7" s="182" t="s">
        <v>63</v>
      </c>
      <c r="B7" s="143" t="s">
        <v>74</v>
      </c>
      <c r="C7" s="140"/>
      <c r="D7" s="141"/>
      <c r="E7" s="36"/>
      <c r="F7" s="37"/>
    </row>
    <row r="8" spans="1:6" ht="12.75">
      <c r="A8" s="194"/>
      <c r="B8" s="144" t="s">
        <v>45</v>
      </c>
      <c r="C8" s="285">
        <v>12</v>
      </c>
      <c r="D8" s="295">
        <v>7.2</v>
      </c>
      <c r="E8" s="184">
        <v>38.7</v>
      </c>
      <c r="F8" s="240">
        <f>E8*F5</f>
        <v>184.98600000000002</v>
      </c>
    </row>
    <row r="9" spans="1:6" ht="12.75">
      <c r="A9" s="183"/>
      <c r="B9" s="144" t="s">
        <v>75</v>
      </c>
      <c r="C9" s="285">
        <v>14</v>
      </c>
      <c r="D9" s="295">
        <v>31.5</v>
      </c>
      <c r="E9" s="186"/>
      <c r="F9" s="242"/>
    </row>
    <row r="10" spans="1:6" ht="12.75">
      <c r="A10" s="182" t="s">
        <v>216</v>
      </c>
      <c r="B10" s="44" t="s">
        <v>240</v>
      </c>
      <c r="C10" s="265"/>
      <c r="D10" s="268"/>
      <c r="E10" s="36"/>
      <c r="F10" s="37"/>
    </row>
    <row r="11" spans="1:6" ht="13.5" customHeight="1">
      <c r="A11" s="260"/>
      <c r="B11" s="49" t="s">
        <v>266</v>
      </c>
      <c r="C11" s="266">
        <v>8</v>
      </c>
      <c r="D11" s="174">
        <v>247.84</v>
      </c>
      <c r="E11" s="184">
        <v>14643.8</v>
      </c>
      <c r="F11" s="240">
        <f>E11*F5</f>
        <v>69997.364</v>
      </c>
    </row>
    <row r="12" spans="1:6" ht="12.75">
      <c r="A12" s="260"/>
      <c r="B12" s="49" t="s">
        <v>66</v>
      </c>
      <c r="C12" s="266">
        <v>50</v>
      </c>
      <c r="D12" s="174">
        <v>990</v>
      </c>
      <c r="E12" s="185"/>
      <c r="F12" s="241"/>
    </row>
    <row r="13" spans="1:6" ht="12.75">
      <c r="A13" s="260"/>
      <c r="B13" s="49" t="s">
        <v>241</v>
      </c>
      <c r="C13" s="266">
        <v>1</v>
      </c>
      <c r="D13" s="174">
        <v>68</v>
      </c>
      <c r="E13" s="185"/>
      <c r="F13" s="241"/>
    </row>
    <row r="14" spans="1:6" ht="12.75">
      <c r="A14" s="260"/>
      <c r="B14" s="49" t="s">
        <v>67</v>
      </c>
      <c r="C14" s="266">
        <v>65</v>
      </c>
      <c r="D14" s="297">
        <v>1170</v>
      </c>
      <c r="E14" s="185"/>
      <c r="F14" s="241"/>
    </row>
    <row r="15" spans="1:6" ht="12.75">
      <c r="A15" s="260"/>
      <c r="B15" s="49" t="s">
        <v>68</v>
      </c>
      <c r="C15" s="266">
        <v>35</v>
      </c>
      <c r="D15" s="174">
        <v>689.5</v>
      </c>
      <c r="E15" s="185"/>
      <c r="F15" s="241"/>
    </row>
    <row r="16" spans="1:6" ht="12.75">
      <c r="A16" s="260"/>
      <c r="B16" s="49" t="s">
        <v>242</v>
      </c>
      <c r="C16" s="266">
        <v>80</v>
      </c>
      <c r="D16" s="297">
        <v>8739.64</v>
      </c>
      <c r="E16" s="185"/>
      <c r="F16" s="241"/>
    </row>
    <row r="17" spans="1:6" ht="12.75">
      <c r="A17" s="260"/>
      <c r="B17" s="49" t="s">
        <v>243</v>
      </c>
      <c r="C17" s="266">
        <v>5</v>
      </c>
      <c r="D17" s="174">
        <v>560.87</v>
      </c>
      <c r="E17" s="185"/>
      <c r="F17" s="241"/>
    </row>
    <row r="18" spans="1:6" ht="12.75">
      <c r="A18" s="260"/>
      <c r="B18" s="49" t="s">
        <v>244</v>
      </c>
      <c r="C18" s="266">
        <v>6</v>
      </c>
      <c r="D18" s="174">
        <v>776.2</v>
      </c>
      <c r="E18" s="185"/>
      <c r="F18" s="241"/>
    </row>
    <row r="19" spans="1:6" ht="12.75">
      <c r="A19" s="260"/>
      <c r="B19" s="49" t="s">
        <v>245</v>
      </c>
      <c r="C19" s="266">
        <v>12</v>
      </c>
      <c r="D19" s="297">
        <v>1401.75</v>
      </c>
      <c r="E19" s="185"/>
      <c r="F19" s="241"/>
    </row>
    <row r="20" spans="1:6" ht="12.75">
      <c r="A20" s="260"/>
      <c r="B20" s="44" t="s">
        <v>265</v>
      </c>
      <c r="C20" s="265"/>
      <c r="D20" s="268"/>
      <c r="E20" s="36"/>
      <c r="F20" s="37"/>
    </row>
    <row r="21" spans="1:6" ht="12.75">
      <c r="A21" s="260"/>
      <c r="B21" s="49" t="s">
        <v>109</v>
      </c>
      <c r="C21" s="266">
        <v>30</v>
      </c>
      <c r="D21" s="174">
        <v>825</v>
      </c>
      <c r="E21" s="184">
        <v>5450</v>
      </c>
      <c r="F21" s="240">
        <f>E21*F5</f>
        <v>26051</v>
      </c>
    </row>
    <row r="22" spans="1:6" ht="12.75">
      <c r="A22" s="261"/>
      <c r="B22" s="49" t="s">
        <v>246</v>
      </c>
      <c r="C22" s="266">
        <v>50</v>
      </c>
      <c r="D22" s="297">
        <v>4625</v>
      </c>
      <c r="E22" s="186"/>
      <c r="F22" s="242"/>
    </row>
    <row r="23" spans="1:6" ht="12.75">
      <c r="A23" s="52"/>
      <c r="B23" s="89" t="s">
        <v>38</v>
      </c>
      <c r="C23" s="117"/>
      <c r="D23" s="94">
        <f>SUM(D8:D22)</f>
        <v>20132.5</v>
      </c>
      <c r="E23" s="120"/>
      <c r="F23" s="110">
        <f>SUM(F8:F22)</f>
        <v>96233.35</v>
      </c>
    </row>
    <row r="24" spans="1:6" ht="12.75">
      <c r="A24" s="52"/>
      <c r="B24" s="111" t="s">
        <v>40</v>
      </c>
      <c r="C24" s="77"/>
      <c r="D24" s="78"/>
      <c r="E24" s="10"/>
      <c r="F24" s="21"/>
    </row>
    <row r="25" spans="1:6" ht="11.25" customHeight="1">
      <c r="A25" s="52"/>
      <c r="B25" s="49"/>
      <c r="C25" s="72"/>
      <c r="D25" s="47"/>
      <c r="E25" s="10"/>
      <c r="F25" s="21"/>
    </row>
    <row r="26" spans="1:6" ht="15.75" customHeight="1" hidden="1">
      <c r="A26" s="173"/>
      <c r="B26" s="161" t="s">
        <v>146</v>
      </c>
      <c r="C26" s="162" t="s">
        <v>147</v>
      </c>
      <c r="D26" s="163" t="s">
        <v>148</v>
      </c>
      <c r="E26" s="137" t="s">
        <v>149</v>
      </c>
      <c r="F26" s="21"/>
    </row>
    <row r="27" spans="1:6" ht="14.25" customHeight="1" hidden="1">
      <c r="A27" s="173"/>
      <c r="B27" s="161">
        <v>1287</v>
      </c>
      <c r="C27" s="162">
        <v>11.08</v>
      </c>
      <c r="D27" s="163">
        <v>12</v>
      </c>
      <c r="E27" s="137">
        <f>B27*C27*D27</f>
        <v>171119.52000000002</v>
      </c>
      <c r="F27" s="21"/>
    </row>
    <row r="28" spans="1:6" ht="12.75">
      <c r="A28" s="3" t="s">
        <v>2</v>
      </c>
      <c r="B28" s="190" t="s">
        <v>3</v>
      </c>
      <c r="C28" s="191"/>
      <c r="D28" s="123"/>
      <c r="E28" s="1"/>
      <c r="F28" s="33"/>
    </row>
    <row r="29" spans="1:7" ht="12.75" customHeight="1">
      <c r="A29" s="5"/>
      <c r="B29" s="270" t="s">
        <v>6</v>
      </c>
      <c r="C29" s="271"/>
      <c r="D29" s="271"/>
      <c r="E29" s="272"/>
      <c r="F29" s="22">
        <f>B27*G29</f>
        <v>23655.319974000002</v>
      </c>
      <c r="G29">
        <v>18.380202</v>
      </c>
    </row>
    <row r="30" spans="1:7" ht="12.75" customHeight="1">
      <c r="A30" s="26"/>
      <c r="B30" s="270" t="s">
        <v>28</v>
      </c>
      <c r="C30" s="271"/>
      <c r="D30" s="271"/>
      <c r="E30" s="272"/>
      <c r="F30" s="22">
        <f>E27*G30</f>
        <v>51335.85600000001</v>
      </c>
      <c r="G30" s="164">
        <v>0.3</v>
      </c>
    </row>
    <row r="31" spans="1:6" ht="12.75" customHeight="1">
      <c r="A31" s="26"/>
      <c r="B31" s="270" t="s">
        <v>29</v>
      </c>
      <c r="C31" s="271"/>
      <c r="D31" s="271"/>
      <c r="E31" s="272"/>
      <c r="F31" s="22"/>
    </row>
    <row r="32" spans="1:6" ht="15">
      <c r="A32" s="23"/>
      <c r="B32" s="273" t="s">
        <v>30</v>
      </c>
      <c r="C32" s="274"/>
      <c r="D32" s="274"/>
      <c r="E32" s="275"/>
      <c r="F32" s="22">
        <v>2645.52</v>
      </c>
    </row>
    <row r="33" spans="1:6" ht="15">
      <c r="A33" s="23"/>
      <c r="B33" s="273" t="s">
        <v>31</v>
      </c>
      <c r="C33" s="274"/>
      <c r="D33" s="274"/>
      <c r="E33" s="275"/>
      <c r="F33" s="22">
        <v>1513.84</v>
      </c>
    </row>
    <row r="34" spans="1:7" ht="15">
      <c r="A34" s="23"/>
      <c r="B34" s="273" t="s">
        <v>32</v>
      </c>
      <c r="C34" s="274"/>
      <c r="D34" s="274"/>
      <c r="E34" s="275"/>
      <c r="F34" s="22">
        <f>E27*G34</f>
        <v>18823.147200000003</v>
      </c>
      <c r="G34" s="164">
        <v>0.11</v>
      </c>
    </row>
    <row r="35" spans="1:7" ht="15" customHeight="1">
      <c r="A35" s="23"/>
      <c r="B35" s="276" t="s">
        <v>33</v>
      </c>
      <c r="C35" s="277"/>
      <c r="D35" s="277"/>
      <c r="E35" s="278"/>
      <c r="F35" s="88">
        <f>E27*G35</f>
        <v>8898.215040000001</v>
      </c>
      <c r="G35" s="165">
        <v>0.052</v>
      </c>
    </row>
    <row r="36" spans="1:7" ht="12.75" customHeight="1">
      <c r="A36" s="23"/>
      <c r="B36" s="279" t="s">
        <v>264</v>
      </c>
      <c r="C36" s="280"/>
      <c r="D36" s="280"/>
      <c r="E36" s="281"/>
      <c r="F36" s="88">
        <v>5653</v>
      </c>
      <c r="G36" s="164">
        <v>0.03</v>
      </c>
    </row>
    <row r="37" spans="1:6" ht="12.75">
      <c r="A37" s="6"/>
      <c r="B37" s="212" t="s">
        <v>7</v>
      </c>
      <c r="C37" s="213"/>
      <c r="D37" s="213"/>
      <c r="E37" s="214"/>
      <c r="F37" s="51">
        <f>SUM(F23:F36)</f>
        <v>208758.24821400002</v>
      </c>
    </row>
    <row r="38" spans="1:6" ht="12.75">
      <c r="A38" s="6"/>
      <c r="B38" s="206" t="s">
        <v>34</v>
      </c>
      <c r="C38" s="207"/>
      <c r="D38" s="207"/>
      <c r="E38" s="208"/>
      <c r="F38" s="54">
        <v>159128</v>
      </c>
    </row>
    <row r="39" spans="1:6" ht="12.75" customHeight="1">
      <c r="A39" s="6"/>
      <c r="B39" s="206" t="s">
        <v>39</v>
      </c>
      <c r="C39" s="207"/>
      <c r="D39" s="207"/>
      <c r="E39" s="208"/>
      <c r="F39" s="54">
        <f>F38-F37</f>
        <v>-49630.24821400002</v>
      </c>
    </row>
    <row r="40" spans="1:6" ht="12.75" customHeight="1">
      <c r="A40" s="282" t="s">
        <v>263</v>
      </c>
      <c r="B40" s="282"/>
      <c r="C40" s="282"/>
      <c r="D40" s="282"/>
      <c r="E40" s="282"/>
      <c r="F40" s="54">
        <v>21076</v>
      </c>
    </row>
    <row r="41" spans="1:6" ht="12.75">
      <c r="A41" s="201" t="s">
        <v>36</v>
      </c>
      <c r="B41" s="202"/>
      <c r="C41" s="202"/>
      <c r="D41" s="202"/>
      <c r="E41" s="202"/>
      <c r="F41" s="203"/>
    </row>
    <row r="42" spans="1:6" ht="12.75">
      <c r="A42" s="201" t="s">
        <v>37</v>
      </c>
      <c r="B42" s="202"/>
      <c r="C42" s="202"/>
      <c r="D42" s="202"/>
      <c r="E42" s="202"/>
      <c r="F42" s="203"/>
    </row>
  </sheetData>
  <sheetProtection/>
  <mergeCells count="30">
    <mergeCell ref="F21:F22"/>
    <mergeCell ref="A42:F42"/>
    <mergeCell ref="B35:E35"/>
    <mergeCell ref="B36:E36"/>
    <mergeCell ref="B37:E37"/>
    <mergeCell ref="B38:E38"/>
    <mergeCell ref="A40:E40"/>
    <mergeCell ref="B39:E39"/>
    <mergeCell ref="A41:F41"/>
    <mergeCell ref="B31:E31"/>
    <mergeCell ref="B32:E32"/>
    <mergeCell ref="B33:E33"/>
    <mergeCell ref="B34:E34"/>
    <mergeCell ref="B28:C28"/>
    <mergeCell ref="B29:E29"/>
    <mergeCell ref="B30:E30"/>
    <mergeCell ref="E8:E9"/>
    <mergeCell ref="F8:F9"/>
    <mergeCell ref="A7:A9"/>
    <mergeCell ref="A10:A22"/>
    <mergeCell ref="E11:E19"/>
    <mergeCell ref="F11:F19"/>
    <mergeCell ref="E21:E22"/>
    <mergeCell ref="E3:E4"/>
    <mergeCell ref="A1:F1"/>
    <mergeCell ref="A2:F2"/>
    <mergeCell ref="A3:A4"/>
    <mergeCell ref="B3:B4"/>
    <mergeCell ref="F3:F4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B18" sqref="B18:E18"/>
    </sheetView>
  </sheetViews>
  <sheetFormatPr defaultColWidth="9.00390625" defaultRowHeight="12.75"/>
  <cols>
    <col min="1" max="1" width="3.625" style="0" customWidth="1"/>
    <col min="2" max="2" width="54.25390625" style="0" customWidth="1"/>
    <col min="3" max="3" width="7.625" style="0" customWidth="1"/>
    <col min="4" max="4" width="10.625" style="0" customWidth="1"/>
    <col min="5" max="5" width="9.25390625" style="0" hidden="1" customWidth="1"/>
    <col min="6" max="6" width="11.125" style="0" customWidth="1"/>
    <col min="7" max="7" width="9.125" style="0" hidden="1" customWidth="1"/>
  </cols>
  <sheetData>
    <row r="1" spans="1:6" ht="12.75">
      <c r="A1" s="201" t="s">
        <v>42</v>
      </c>
      <c r="B1" s="202"/>
      <c r="C1" s="202"/>
      <c r="D1" s="202"/>
      <c r="E1" s="202"/>
      <c r="F1" s="203"/>
    </row>
    <row r="2" spans="1:6" ht="12.75">
      <c r="A2" s="215" t="s">
        <v>9</v>
      </c>
      <c r="B2" s="215"/>
      <c r="C2" s="215"/>
      <c r="D2" s="215"/>
      <c r="E2" s="215"/>
      <c r="F2" s="1"/>
    </row>
    <row r="3" spans="1:6" ht="12.75" customHeight="1">
      <c r="A3" s="204" t="s">
        <v>26</v>
      </c>
      <c r="B3" s="192" t="s">
        <v>5</v>
      </c>
      <c r="C3" s="190" t="s">
        <v>21</v>
      </c>
      <c r="D3" s="191"/>
      <c r="E3" s="192" t="s">
        <v>25</v>
      </c>
      <c r="F3" s="192" t="s">
        <v>22</v>
      </c>
    </row>
    <row r="4" spans="1:6" ht="28.5" customHeight="1">
      <c r="A4" s="205"/>
      <c r="B4" s="193"/>
      <c r="C4" s="2"/>
      <c r="D4" s="2"/>
      <c r="E4" s="193"/>
      <c r="F4" s="193"/>
    </row>
    <row r="5" spans="1:6" ht="11.25" customHeight="1" hidden="1">
      <c r="A5" s="3"/>
      <c r="B5" s="3"/>
      <c r="C5" s="1"/>
      <c r="D5" s="1"/>
      <c r="E5" s="1"/>
      <c r="F5" s="6">
        <v>3.528</v>
      </c>
    </row>
    <row r="6" spans="1:6" ht="11.25" customHeight="1">
      <c r="A6" s="3"/>
      <c r="B6" s="166"/>
      <c r="C6" s="1"/>
      <c r="D6" s="1"/>
      <c r="E6" s="1"/>
      <c r="F6" s="6"/>
    </row>
    <row r="7" spans="1:6" ht="9.75" customHeight="1">
      <c r="A7" s="3"/>
      <c r="B7" s="166"/>
      <c r="C7" s="1"/>
      <c r="D7" s="1"/>
      <c r="E7" s="1"/>
      <c r="F7" s="6"/>
    </row>
    <row r="8" spans="1:6" ht="11.25" customHeight="1" hidden="1">
      <c r="A8" s="3"/>
      <c r="B8" s="161" t="s">
        <v>146</v>
      </c>
      <c r="C8" s="162" t="s">
        <v>147</v>
      </c>
      <c r="D8" s="163" t="s">
        <v>148</v>
      </c>
      <c r="E8" s="137" t="s">
        <v>149</v>
      </c>
      <c r="F8" s="6"/>
    </row>
    <row r="9" spans="1:6" ht="14.25" customHeight="1" hidden="1">
      <c r="A9" s="3"/>
      <c r="B9" s="161">
        <v>240.6</v>
      </c>
      <c r="C9" s="162">
        <v>6.1</v>
      </c>
      <c r="D9" s="163">
        <v>12</v>
      </c>
      <c r="E9" s="137">
        <f>B9*C9*D9</f>
        <v>17611.92</v>
      </c>
      <c r="F9" s="6"/>
    </row>
    <row r="10" spans="1:6" ht="12.75" customHeight="1">
      <c r="A10" s="3" t="s">
        <v>2</v>
      </c>
      <c r="B10" s="190" t="s">
        <v>3</v>
      </c>
      <c r="C10" s="191"/>
      <c r="D10" s="1"/>
      <c r="E10" s="1"/>
      <c r="F10" s="8"/>
    </row>
    <row r="11" spans="1:7" ht="15" customHeight="1">
      <c r="A11" s="5"/>
      <c r="B11" s="270" t="s">
        <v>6</v>
      </c>
      <c r="C11" s="271"/>
      <c r="D11" s="271"/>
      <c r="E11" s="272"/>
      <c r="F11" s="22">
        <f>B9*G11</f>
        <v>4422.2766012</v>
      </c>
      <c r="G11">
        <v>18.380202</v>
      </c>
    </row>
    <row r="12" spans="1:7" ht="15" customHeight="1">
      <c r="A12" s="26"/>
      <c r="B12" s="270" t="s">
        <v>28</v>
      </c>
      <c r="C12" s="271"/>
      <c r="D12" s="271"/>
      <c r="E12" s="272"/>
      <c r="F12" s="22">
        <f>E9*G12</f>
        <v>5283.575999999999</v>
      </c>
      <c r="G12" s="164">
        <v>0.3</v>
      </c>
    </row>
    <row r="13" spans="1:6" ht="14.25" customHeight="1">
      <c r="A13" s="26"/>
      <c r="B13" s="270" t="s">
        <v>29</v>
      </c>
      <c r="C13" s="271"/>
      <c r="D13" s="271"/>
      <c r="E13" s="272"/>
      <c r="F13" s="22">
        <v>1139.21</v>
      </c>
    </row>
    <row r="14" spans="1:6" ht="15">
      <c r="A14" s="6"/>
      <c r="B14" s="273" t="s">
        <v>30</v>
      </c>
      <c r="C14" s="274"/>
      <c r="D14" s="274"/>
      <c r="E14" s="275"/>
      <c r="F14" s="22">
        <v>400</v>
      </c>
    </row>
    <row r="15" spans="1:6" ht="15">
      <c r="A15" s="6"/>
      <c r="B15" s="273" t="s">
        <v>31</v>
      </c>
      <c r="C15" s="274"/>
      <c r="D15" s="274"/>
      <c r="E15" s="275"/>
      <c r="F15" s="22"/>
    </row>
    <row r="16" spans="1:7" ht="15">
      <c r="A16" s="6"/>
      <c r="B16" s="273" t="s">
        <v>32</v>
      </c>
      <c r="C16" s="274"/>
      <c r="D16" s="274"/>
      <c r="E16" s="275"/>
      <c r="F16" s="22">
        <f>E9*G16</f>
        <v>1937.3111999999999</v>
      </c>
      <c r="G16" s="164">
        <v>0.11</v>
      </c>
    </row>
    <row r="17" spans="1:7" ht="12.75" customHeight="1">
      <c r="A17" s="23"/>
      <c r="B17" s="279" t="s">
        <v>33</v>
      </c>
      <c r="C17" s="280"/>
      <c r="D17" s="280"/>
      <c r="E17" s="281"/>
      <c r="F17" s="88">
        <f>E9*G17</f>
        <v>915.8198399999999</v>
      </c>
      <c r="G17" s="165">
        <v>0.052</v>
      </c>
    </row>
    <row r="18" spans="1:7" ht="15">
      <c r="A18" s="23"/>
      <c r="B18" s="279" t="s">
        <v>264</v>
      </c>
      <c r="C18" s="280"/>
      <c r="D18" s="280"/>
      <c r="E18" s="281"/>
      <c r="F18" s="88">
        <v>676</v>
      </c>
      <c r="G18" s="164">
        <v>0.03</v>
      </c>
    </row>
    <row r="19" spans="1:6" ht="12.75">
      <c r="A19" s="6"/>
      <c r="B19" s="212" t="s">
        <v>7</v>
      </c>
      <c r="C19" s="213"/>
      <c r="D19" s="213"/>
      <c r="E19" s="214"/>
      <c r="F19" s="51">
        <f>SUM(F11:F18)</f>
        <v>14774.1936412</v>
      </c>
    </row>
    <row r="20" spans="1:6" ht="12.75">
      <c r="A20" s="6"/>
      <c r="B20" s="206" t="s">
        <v>34</v>
      </c>
      <c r="C20" s="207"/>
      <c r="D20" s="207"/>
      <c r="E20" s="208"/>
      <c r="F20" s="54">
        <v>17611.92</v>
      </c>
    </row>
    <row r="21" spans="1:6" ht="12.75" customHeight="1">
      <c r="A21" s="6"/>
      <c r="B21" s="206" t="s">
        <v>35</v>
      </c>
      <c r="C21" s="207"/>
      <c r="D21" s="207"/>
      <c r="E21" s="208"/>
      <c r="F21" s="54">
        <f>F20-F19</f>
        <v>2837.7263587999987</v>
      </c>
    </row>
    <row r="22" spans="1:6" ht="12.75" customHeight="1">
      <c r="A22" s="215" t="s">
        <v>263</v>
      </c>
      <c r="B22" s="215"/>
      <c r="C22" s="215"/>
      <c r="D22" s="215"/>
      <c r="E22" s="215"/>
      <c r="F22" s="267"/>
    </row>
    <row r="23" spans="1:6" ht="12.75">
      <c r="A23" s="201" t="s">
        <v>36</v>
      </c>
      <c r="B23" s="202"/>
      <c r="C23" s="202"/>
      <c r="D23" s="202"/>
      <c r="E23" s="202"/>
      <c r="F23" s="203"/>
    </row>
    <row r="24" spans="1:6" ht="12.75">
      <c r="A24" s="201" t="s">
        <v>37</v>
      </c>
      <c r="B24" s="202"/>
      <c r="C24" s="202"/>
      <c r="D24" s="202"/>
      <c r="E24" s="202"/>
      <c r="F24" s="203"/>
    </row>
  </sheetData>
  <sheetProtection/>
  <mergeCells count="22">
    <mergeCell ref="A1:F1"/>
    <mergeCell ref="B11:E11"/>
    <mergeCell ref="B16:E16"/>
    <mergeCell ref="A2:E2"/>
    <mergeCell ref="B10:C10"/>
    <mergeCell ref="A22:E22"/>
    <mergeCell ref="B3:B4"/>
    <mergeCell ref="B15:E15"/>
    <mergeCell ref="B12:E12"/>
    <mergeCell ref="B14:E14"/>
    <mergeCell ref="A3:A4"/>
    <mergeCell ref="B13:E13"/>
    <mergeCell ref="A23:F23"/>
    <mergeCell ref="F3:F4"/>
    <mergeCell ref="B21:E21"/>
    <mergeCell ref="C3:D3"/>
    <mergeCell ref="E3:E4"/>
    <mergeCell ref="A24:F24"/>
    <mergeCell ref="B17:E17"/>
    <mergeCell ref="B18:E18"/>
    <mergeCell ref="B19:E19"/>
    <mergeCell ref="B20:E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B28" sqref="B28"/>
    </sheetView>
  </sheetViews>
  <sheetFormatPr defaultColWidth="9.00390625" defaultRowHeight="12.75"/>
  <cols>
    <col min="1" max="1" width="3.00390625" style="0" customWidth="1"/>
    <col min="2" max="2" width="51.00390625" style="0" customWidth="1"/>
    <col min="3" max="3" width="8.875" style="0" customWidth="1"/>
    <col min="4" max="4" width="8.75390625" style="0" customWidth="1"/>
    <col min="5" max="5" width="10.00390625" style="0" hidden="1" customWidth="1"/>
    <col min="6" max="6" width="10.375" style="0" customWidth="1"/>
    <col min="7" max="7" width="9.125" style="0" hidden="1" customWidth="1"/>
  </cols>
  <sheetData>
    <row r="1" spans="1:6" ht="12.75">
      <c r="A1" s="201" t="s">
        <v>42</v>
      </c>
      <c r="B1" s="202"/>
      <c r="C1" s="202"/>
      <c r="D1" s="202"/>
      <c r="E1" s="202"/>
      <c r="F1" s="203"/>
    </row>
    <row r="2" spans="1:6" ht="12.75">
      <c r="A2" s="201" t="s">
        <v>10</v>
      </c>
      <c r="B2" s="202"/>
      <c r="C2" s="202"/>
      <c r="D2" s="202"/>
      <c r="E2" s="202"/>
      <c r="F2" s="203"/>
    </row>
    <row r="3" spans="1:6" ht="12.75" customHeight="1">
      <c r="A3" s="204" t="s">
        <v>26</v>
      </c>
      <c r="B3" s="192" t="s">
        <v>5</v>
      </c>
      <c r="C3" s="190" t="s">
        <v>21</v>
      </c>
      <c r="D3" s="191"/>
      <c r="E3" s="192" t="s">
        <v>25</v>
      </c>
      <c r="F3" s="192" t="s">
        <v>22</v>
      </c>
    </row>
    <row r="4" spans="1:6" ht="41.25" customHeight="1">
      <c r="A4" s="205"/>
      <c r="B4" s="193"/>
      <c r="C4" s="2" t="s">
        <v>4</v>
      </c>
      <c r="D4" s="2" t="s">
        <v>23</v>
      </c>
      <c r="E4" s="193"/>
      <c r="F4" s="193"/>
    </row>
    <row r="5" spans="1:6" ht="15" customHeight="1">
      <c r="A5" s="82"/>
      <c r="B5" s="2"/>
      <c r="C5" s="2"/>
      <c r="D5" s="2"/>
      <c r="E5" s="160"/>
      <c r="F5" s="160"/>
    </row>
    <row r="6" spans="1:6" ht="15.75" customHeight="1" hidden="1">
      <c r="A6" s="82"/>
      <c r="B6" s="161" t="s">
        <v>146</v>
      </c>
      <c r="C6" s="162" t="s">
        <v>147</v>
      </c>
      <c r="D6" s="163" t="s">
        <v>148</v>
      </c>
      <c r="E6" s="137" t="s">
        <v>149</v>
      </c>
      <c r="F6" s="160"/>
    </row>
    <row r="7" spans="1:6" ht="14.25" customHeight="1" hidden="1">
      <c r="A7" s="82"/>
      <c r="B7" s="161">
        <v>143.6</v>
      </c>
      <c r="C7" s="162">
        <v>4.9</v>
      </c>
      <c r="D7" s="163">
        <v>12</v>
      </c>
      <c r="E7" s="137">
        <f>B7*C7*D7</f>
        <v>8443.68</v>
      </c>
      <c r="F7" s="160"/>
    </row>
    <row r="8" spans="1:6" ht="12.75">
      <c r="A8" s="3" t="s">
        <v>2</v>
      </c>
      <c r="B8" s="190" t="s">
        <v>3</v>
      </c>
      <c r="C8" s="191"/>
      <c r="D8" s="1"/>
      <c r="E8" s="1"/>
      <c r="F8" s="8"/>
    </row>
    <row r="9" spans="1:7" ht="14.25" customHeight="1">
      <c r="A9" s="5"/>
      <c r="B9" s="270" t="s">
        <v>6</v>
      </c>
      <c r="C9" s="271"/>
      <c r="D9" s="271"/>
      <c r="E9" s="272"/>
      <c r="F9" s="22">
        <f>B7*G9</f>
        <v>2639.3970072</v>
      </c>
      <c r="G9">
        <v>18.380202</v>
      </c>
    </row>
    <row r="10" spans="1:7" ht="12.75" customHeight="1">
      <c r="A10" s="26"/>
      <c r="B10" s="270" t="s">
        <v>28</v>
      </c>
      <c r="C10" s="271"/>
      <c r="D10" s="271"/>
      <c r="E10" s="272"/>
      <c r="F10" s="22">
        <f>E7*G10</f>
        <v>2533.104</v>
      </c>
      <c r="G10" s="164">
        <v>0.3</v>
      </c>
    </row>
    <row r="11" spans="1:6" ht="12" customHeight="1">
      <c r="A11" s="26"/>
      <c r="B11" s="270" t="s">
        <v>29</v>
      </c>
      <c r="C11" s="271"/>
      <c r="D11" s="271"/>
      <c r="E11" s="272"/>
      <c r="F11" s="22">
        <v>582.78</v>
      </c>
    </row>
    <row r="12" spans="1:6" ht="12.75" customHeight="1">
      <c r="A12" s="23"/>
      <c r="B12" s="273" t="s">
        <v>30</v>
      </c>
      <c r="C12" s="274"/>
      <c r="D12" s="274"/>
      <c r="E12" s="275"/>
      <c r="F12" s="22">
        <v>300</v>
      </c>
    </row>
    <row r="13" spans="1:7" ht="12" customHeight="1">
      <c r="A13" s="6"/>
      <c r="B13" s="273" t="s">
        <v>32</v>
      </c>
      <c r="C13" s="274"/>
      <c r="D13" s="274"/>
      <c r="E13" s="275"/>
      <c r="F13" s="22">
        <f>E7*G13</f>
        <v>928.8048</v>
      </c>
      <c r="G13" s="164">
        <v>0.11</v>
      </c>
    </row>
    <row r="14" spans="1:7" ht="14.25">
      <c r="A14" s="23"/>
      <c r="B14" s="276" t="s">
        <v>33</v>
      </c>
      <c r="C14" s="277"/>
      <c r="D14" s="277"/>
      <c r="E14" s="278"/>
      <c r="F14" s="88">
        <f>E7*G14</f>
        <v>439.07135999999997</v>
      </c>
      <c r="G14" s="165">
        <v>0.052</v>
      </c>
    </row>
    <row r="15" spans="1:7" ht="11.25" customHeight="1">
      <c r="A15" s="23"/>
      <c r="B15" s="279" t="s">
        <v>264</v>
      </c>
      <c r="C15" s="280"/>
      <c r="D15" s="280"/>
      <c r="E15" s="281"/>
      <c r="F15" s="88">
        <v>265</v>
      </c>
      <c r="G15" s="164">
        <v>0.03</v>
      </c>
    </row>
    <row r="16" spans="1:6" ht="12.75">
      <c r="A16" s="6"/>
      <c r="B16" s="212" t="s">
        <v>7</v>
      </c>
      <c r="C16" s="213"/>
      <c r="D16" s="213"/>
      <c r="E16" s="214"/>
      <c r="F16" s="51">
        <f>SUM(F9:F15)</f>
        <v>7688.1571672</v>
      </c>
    </row>
    <row r="17" spans="1:6" ht="12.75">
      <c r="A17" s="6"/>
      <c r="B17" s="206" t="s">
        <v>34</v>
      </c>
      <c r="C17" s="207"/>
      <c r="D17" s="207"/>
      <c r="E17" s="208"/>
      <c r="F17" s="54">
        <v>6346</v>
      </c>
    </row>
    <row r="18" spans="1:6" ht="12.75" customHeight="1">
      <c r="A18" s="6"/>
      <c r="B18" s="206" t="s">
        <v>39</v>
      </c>
      <c r="C18" s="207"/>
      <c r="D18" s="207"/>
      <c r="E18" s="208"/>
      <c r="F18" s="54">
        <f>F17-F16</f>
        <v>-1342.1571672</v>
      </c>
    </row>
    <row r="19" spans="1:6" ht="12.75" customHeight="1">
      <c r="A19" s="282" t="s">
        <v>263</v>
      </c>
      <c r="B19" s="282"/>
      <c r="C19" s="282"/>
      <c r="D19" s="282"/>
      <c r="E19" s="282"/>
      <c r="F19" s="54">
        <v>2307</v>
      </c>
    </row>
    <row r="20" spans="1:6" ht="12.75">
      <c r="A20" s="201" t="s">
        <v>36</v>
      </c>
      <c r="B20" s="202"/>
      <c r="C20" s="202"/>
      <c r="D20" s="202"/>
      <c r="E20" s="202"/>
      <c r="F20" s="203"/>
    </row>
    <row r="21" spans="1:6" ht="12.75">
      <c r="A21" s="201" t="s">
        <v>37</v>
      </c>
      <c r="B21" s="202"/>
      <c r="C21" s="202"/>
      <c r="D21" s="202"/>
      <c r="E21" s="202"/>
      <c r="F21" s="203"/>
    </row>
  </sheetData>
  <sheetProtection/>
  <mergeCells count="21">
    <mergeCell ref="A21:F21"/>
    <mergeCell ref="B14:E14"/>
    <mergeCell ref="B15:E15"/>
    <mergeCell ref="B16:E16"/>
    <mergeCell ref="B17:E17"/>
    <mergeCell ref="B18:E18"/>
    <mergeCell ref="A20:F20"/>
    <mergeCell ref="A19:E19"/>
    <mergeCell ref="A1:F1"/>
    <mergeCell ref="A2:F2"/>
    <mergeCell ref="B8:C8"/>
    <mergeCell ref="A3:A4"/>
    <mergeCell ref="B3:B4"/>
    <mergeCell ref="C3:D3"/>
    <mergeCell ref="E3:E4"/>
    <mergeCell ref="F3:F4"/>
    <mergeCell ref="B9:E9"/>
    <mergeCell ref="B10:E10"/>
    <mergeCell ref="B11:E11"/>
    <mergeCell ref="B12:E12"/>
    <mergeCell ref="B13:E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P22" sqref="P22"/>
    </sheetView>
  </sheetViews>
  <sheetFormatPr defaultColWidth="9.00390625" defaultRowHeight="12.75"/>
  <cols>
    <col min="1" max="1" width="3.75390625" style="0" customWidth="1"/>
    <col min="2" max="2" width="55.75390625" style="0" customWidth="1"/>
    <col min="3" max="3" width="9.125" style="0" customWidth="1"/>
    <col min="4" max="4" width="7.875" style="0" customWidth="1"/>
    <col min="5" max="5" width="10.125" style="0" hidden="1" customWidth="1"/>
    <col min="6" max="6" width="11.00390625" style="0" customWidth="1"/>
    <col min="7" max="7" width="9.125" style="0" hidden="1" customWidth="1"/>
  </cols>
  <sheetData>
    <row r="1" spans="1:6" ht="12.75">
      <c r="A1" s="201" t="s">
        <v>42</v>
      </c>
      <c r="B1" s="202"/>
      <c r="C1" s="202"/>
      <c r="D1" s="202"/>
      <c r="E1" s="202"/>
      <c r="F1" s="203"/>
    </row>
    <row r="2" spans="1:6" ht="12.75">
      <c r="A2" s="201" t="s">
        <v>11</v>
      </c>
      <c r="B2" s="202"/>
      <c r="C2" s="202"/>
      <c r="D2" s="202"/>
      <c r="E2" s="202"/>
      <c r="F2" s="203"/>
    </row>
    <row r="3" spans="1:6" ht="12.75" customHeight="1">
      <c r="A3" s="204" t="s">
        <v>26</v>
      </c>
      <c r="B3" s="192" t="s">
        <v>5</v>
      </c>
      <c r="C3" s="190" t="s">
        <v>21</v>
      </c>
      <c r="D3" s="191"/>
      <c r="E3" s="192" t="s">
        <v>25</v>
      </c>
      <c r="F3" s="192" t="s">
        <v>22</v>
      </c>
    </row>
    <row r="4" spans="1:6" ht="33.75" customHeight="1">
      <c r="A4" s="205"/>
      <c r="B4" s="193"/>
      <c r="C4" s="2" t="s">
        <v>4</v>
      </c>
      <c r="D4" s="2" t="s">
        <v>23</v>
      </c>
      <c r="E4" s="193"/>
      <c r="F4" s="193"/>
    </row>
    <row r="5" spans="1:6" ht="11.25" customHeight="1" hidden="1">
      <c r="A5" s="3"/>
      <c r="B5" s="3"/>
      <c r="C5" s="1"/>
      <c r="D5" s="1"/>
      <c r="E5" s="1"/>
      <c r="F5" s="6">
        <v>3.528</v>
      </c>
    </row>
    <row r="6" spans="1:6" ht="15.75" customHeight="1">
      <c r="A6" s="3" t="s">
        <v>0</v>
      </c>
      <c r="B6" s="3" t="s">
        <v>1</v>
      </c>
      <c r="C6" s="1"/>
      <c r="D6" s="1"/>
      <c r="E6" s="1"/>
      <c r="F6" s="1"/>
    </row>
    <row r="7" spans="1:6" ht="12.75">
      <c r="A7" s="127"/>
      <c r="B7" s="18"/>
      <c r="C7" s="13"/>
      <c r="D7" s="13"/>
      <c r="E7" s="10"/>
      <c r="F7" s="16"/>
    </row>
    <row r="8" spans="1:6" ht="12.75">
      <c r="A8" s="167"/>
      <c r="B8" s="1"/>
      <c r="C8" s="13"/>
      <c r="D8" s="17"/>
      <c r="E8" s="9"/>
      <c r="F8" s="55"/>
    </row>
    <row r="9" spans="1:6" ht="12.75" hidden="1">
      <c r="A9" s="167"/>
      <c r="B9" s="161" t="s">
        <v>146</v>
      </c>
      <c r="C9" s="162" t="s">
        <v>147</v>
      </c>
      <c r="D9" s="163" t="s">
        <v>148</v>
      </c>
      <c r="E9" s="137" t="s">
        <v>149</v>
      </c>
      <c r="F9" s="55"/>
    </row>
    <row r="10" spans="1:6" ht="12" customHeight="1" hidden="1">
      <c r="A10" s="167"/>
      <c r="B10" s="161">
        <v>616.5</v>
      </c>
      <c r="C10" s="162">
        <v>4.9</v>
      </c>
      <c r="D10" s="163">
        <v>12</v>
      </c>
      <c r="E10" s="137">
        <f>B10*C10*D10</f>
        <v>36250.200000000004</v>
      </c>
      <c r="F10" s="55"/>
    </row>
    <row r="11" spans="1:6" ht="12.75">
      <c r="A11" s="3" t="s">
        <v>2</v>
      </c>
      <c r="B11" s="190" t="s">
        <v>3</v>
      </c>
      <c r="C11" s="191"/>
      <c r="D11" s="1"/>
      <c r="E11" s="1"/>
      <c r="F11" s="22"/>
    </row>
    <row r="12" spans="1:7" ht="12.75" customHeight="1">
      <c r="A12" s="5"/>
      <c r="B12" s="209" t="s">
        <v>6</v>
      </c>
      <c r="C12" s="210"/>
      <c r="D12" s="210"/>
      <c r="E12" s="211"/>
      <c r="F12" s="22">
        <f>B10*G12</f>
        <v>11331.394533</v>
      </c>
      <c r="G12">
        <v>18.380202</v>
      </c>
    </row>
    <row r="13" spans="1:7" ht="12" customHeight="1">
      <c r="A13" s="26"/>
      <c r="B13" s="209" t="s">
        <v>28</v>
      </c>
      <c r="C13" s="210"/>
      <c r="D13" s="210"/>
      <c r="E13" s="211"/>
      <c r="F13" s="22">
        <f>E10*G13</f>
        <v>10875.060000000001</v>
      </c>
      <c r="G13" s="164">
        <v>0.3</v>
      </c>
    </row>
    <row r="14" spans="1:6" ht="12" customHeight="1">
      <c r="A14" s="26"/>
      <c r="B14" s="209" t="s">
        <v>29</v>
      </c>
      <c r="C14" s="210"/>
      <c r="D14" s="210"/>
      <c r="E14" s="211"/>
      <c r="F14" s="22">
        <v>2437.07</v>
      </c>
    </row>
    <row r="15" spans="1:6" ht="15.75">
      <c r="A15" s="23"/>
      <c r="B15" s="195" t="s">
        <v>30</v>
      </c>
      <c r="C15" s="196"/>
      <c r="D15" s="196"/>
      <c r="E15" s="197"/>
      <c r="F15" s="22">
        <v>1100</v>
      </c>
    </row>
    <row r="16" spans="1:7" ht="15.75">
      <c r="A16" s="6"/>
      <c r="B16" s="195" t="s">
        <v>32</v>
      </c>
      <c r="C16" s="196"/>
      <c r="D16" s="196"/>
      <c r="E16" s="197"/>
      <c r="F16" s="22">
        <f>E10*G16</f>
        <v>3987.5220000000004</v>
      </c>
      <c r="G16" s="164">
        <v>0.11</v>
      </c>
    </row>
    <row r="17" spans="1:7" ht="13.5" customHeight="1">
      <c r="A17" s="23"/>
      <c r="B17" s="198" t="s">
        <v>33</v>
      </c>
      <c r="C17" s="199"/>
      <c r="D17" s="199"/>
      <c r="E17" s="200"/>
      <c r="F17" s="88">
        <f>E10*G17</f>
        <v>1885.0104000000001</v>
      </c>
      <c r="G17" s="165">
        <v>0.052</v>
      </c>
    </row>
    <row r="18" spans="1:7" ht="15">
      <c r="A18" s="23"/>
      <c r="B18" s="279" t="s">
        <v>264</v>
      </c>
      <c r="C18" s="280"/>
      <c r="D18" s="280"/>
      <c r="E18" s="281"/>
      <c r="F18" s="88">
        <v>1395</v>
      </c>
      <c r="G18" s="164">
        <v>0.03</v>
      </c>
    </row>
    <row r="19" spans="1:6" ht="12.75">
      <c r="A19" s="6"/>
      <c r="B19" s="212" t="s">
        <v>7</v>
      </c>
      <c r="C19" s="213"/>
      <c r="D19" s="213"/>
      <c r="E19" s="214"/>
      <c r="F19" s="51">
        <f>SUM(F12:F18)</f>
        <v>33011.056933</v>
      </c>
    </row>
    <row r="20" spans="1:6" ht="12.75">
      <c r="A20" s="6"/>
      <c r="B20" s="206" t="s">
        <v>34</v>
      </c>
      <c r="C20" s="207"/>
      <c r="D20" s="207"/>
      <c r="E20" s="208"/>
      <c r="F20" s="54">
        <v>35184</v>
      </c>
    </row>
    <row r="21" spans="1:6" ht="12.75">
      <c r="A21" s="6"/>
      <c r="B21" s="206" t="s">
        <v>35</v>
      </c>
      <c r="C21" s="207"/>
      <c r="D21" s="207"/>
      <c r="E21" s="208"/>
      <c r="F21" s="54">
        <f>F20-F19</f>
        <v>2172.943067</v>
      </c>
    </row>
    <row r="22" spans="1:6" ht="12.75">
      <c r="A22" s="215" t="s">
        <v>263</v>
      </c>
      <c r="B22" s="215"/>
      <c r="C22" s="215"/>
      <c r="D22" s="215"/>
      <c r="E22" s="215"/>
      <c r="F22" s="54">
        <v>1747</v>
      </c>
    </row>
    <row r="23" spans="1:6" ht="12.75" customHeight="1">
      <c r="A23" s="201" t="s">
        <v>36</v>
      </c>
      <c r="B23" s="202"/>
      <c r="C23" s="202"/>
      <c r="D23" s="202"/>
      <c r="E23" s="202"/>
      <c r="F23" s="203"/>
    </row>
    <row r="24" spans="1:6" ht="12.75">
      <c r="A24" s="201" t="s">
        <v>37</v>
      </c>
      <c r="B24" s="202"/>
      <c r="C24" s="202"/>
      <c r="D24" s="202"/>
      <c r="E24" s="202"/>
      <c r="F24" s="203"/>
    </row>
  </sheetData>
  <sheetProtection/>
  <mergeCells count="21">
    <mergeCell ref="A23:F23"/>
    <mergeCell ref="A24:F24"/>
    <mergeCell ref="B15:E15"/>
    <mergeCell ref="B17:E17"/>
    <mergeCell ref="B18:E18"/>
    <mergeCell ref="B19:E19"/>
    <mergeCell ref="B20:E20"/>
    <mergeCell ref="B21:E21"/>
    <mergeCell ref="A22:E22"/>
    <mergeCell ref="B16:E16"/>
    <mergeCell ref="B11:C11"/>
    <mergeCell ref="A3:A4"/>
    <mergeCell ref="B12:E12"/>
    <mergeCell ref="B13:E13"/>
    <mergeCell ref="B14:E14"/>
    <mergeCell ref="A1:F1"/>
    <mergeCell ref="A2:F2"/>
    <mergeCell ref="B3:B4"/>
    <mergeCell ref="C3:D3"/>
    <mergeCell ref="E3:E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25" sqref="A25:F25"/>
    </sheetView>
  </sheetViews>
  <sheetFormatPr defaultColWidth="9.00390625" defaultRowHeight="12.75"/>
  <cols>
    <col min="1" max="1" width="3.625" style="0" customWidth="1"/>
    <col min="2" max="2" width="48.375" style="0" customWidth="1"/>
    <col min="3" max="3" width="7.25390625" style="0" customWidth="1"/>
    <col min="4" max="4" width="13.00390625" style="0" customWidth="1"/>
    <col min="5" max="5" width="8.625" style="0" hidden="1" customWidth="1"/>
    <col min="6" max="6" width="11.25390625" style="0" customWidth="1"/>
    <col min="7" max="7" width="9.125" style="0" hidden="1" customWidth="1"/>
  </cols>
  <sheetData>
    <row r="1" spans="1:6" ht="12.75">
      <c r="A1" s="201" t="s">
        <v>42</v>
      </c>
      <c r="B1" s="202"/>
      <c r="C1" s="202"/>
      <c r="D1" s="202"/>
      <c r="E1" s="202"/>
      <c r="F1" s="203"/>
    </row>
    <row r="2" spans="1:6" ht="12.75">
      <c r="A2" s="201" t="s">
        <v>12</v>
      </c>
      <c r="B2" s="202"/>
      <c r="C2" s="202"/>
      <c r="D2" s="202"/>
      <c r="E2" s="202"/>
      <c r="F2" s="203"/>
    </row>
    <row r="3" spans="1:6" ht="12.75" customHeight="1">
      <c r="A3" s="216" t="s">
        <v>26</v>
      </c>
      <c r="B3" s="192" t="s">
        <v>5</v>
      </c>
      <c r="C3" s="190" t="s">
        <v>21</v>
      </c>
      <c r="D3" s="191"/>
      <c r="E3" s="192" t="s">
        <v>25</v>
      </c>
      <c r="F3" s="192" t="s">
        <v>22</v>
      </c>
    </row>
    <row r="4" spans="1:6" ht="28.5" customHeight="1">
      <c r="A4" s="217"/>
      <c r="B4" s="193"/>
      <c r="C4" s="2" t="s">
        <v>4</v>
      </c>
      <c r="D4" s="2" t="s">
        <v>23</v>
      </c>
      <c r="E4" s="193"/>
      <c r="F4" s="193"/>
    </row>
    <row r="5" spans="1:6" ht="0.75" customHeight="1">
      <c r="A5" s="27"/>
      <c r="B5" s="3"/>
      <c r="C5" s="1"/>
      <c r="D5" s="1"/>
      <c r="E5" s="1"/>
      <c r="F5" s="6">
        <v>3.528</v>
      </c>
    </row>
    <row r="6" spans="1:6" ht="21.75" customHeight="1">
      <c r="A6" s="27" t="s">
        <v>0</v>
      </c>
      <c r="B6" s="3" t="s">
        <v>1</v>
      </c>
      <c r="C6" s="1"/>
      <c r="D6" s="1"/>
      <c r="E6" s="1"/>
      <c r="F6" s="1"/>
    </row>
    <row r="7" spans="1:6" ht="12.75" hidden="1">
      <c r="A7" s="74"/>
      <c r="B7" s="89" t="s">
        <v>38</v>
      </c>
      <c r="C7" s="100"/>
      <c r="D7" s="101"/>
      <c r="E7" s="95"/>
      <c r="F7" s="96" t="e">
        <f>SUM(#REF!)</f>
        <v>#REF!</v>
      </c>
    </row>
    <row r="8" spans="1:6" ht="12.75">
      <c r="A8" s="74"/>
      <c r="B8" s="97" t="s">
        <v>40</v>
      </c>
      <c r="C8" s="66"/>
      <c r="D8" s="65"/>
      <c r="E8" s="75"/>
      <c r="F8" s="76"/>
    </row>
    <row r="9" spans="1:6" ht="12.75">
      <c r="A9" s="218" t="s">
        <v>41</v>
      </c>
      <c r="B9" s="44"/>
      <c r="C9" s="77"/>
      <c r="D9" s="78"/>
      <c r="E9" s="75"/>
      <c r="F9" s="76"/>
    </row>
    <row r="10" spans="1:6" ht="12.75">
      <c r="A10" s="219"/>
      <c r="B10" s="79"/>
      <c r="C10" s="98"/>
      <c r="D10" s="78"/>
      <c r="E10" s="75"/>
      <c r="F10" s="76"/>
    </row>
    <row r="11" spans="1:6" ht="12.75">
      <c r="A11" s="168"/>
      <c r="B11" s="79"/>
      <c r="C11" s="98"/>
      <c r="D11" s="78"/>
      <c r="E11" s="75"/>
      <c r="F11" s="76"/>
    </row>
    <row r="12" spans="1:6" ht="12.75" hidden="1">
      <c r="A12" s="168"/>
      <c r="B12" s="161" t="s">
        <v>146</v>
      </c>
      <c r="C12" s="162" t="s">
        <v>147</v>
      </c>
      <c r="D12" s="163" t="s">
        <v>148</v>
      </c>
      <c r="E12" s="137" t="s">
        <v>149</v>
      </c>
      <c r="F12" s="76"/>
    </row>
    <row r="13" spans="1:6" ht="13.5" customHeight="1" hidden="1">
      <c r="A13" s="168"/>
      <c r="B13" s="161">
        <v>736.48</v>
      </c>
      <c r="C13" s="162">
        <v>11.08</v>
      </c>
      <c r="D13" s="163">
        <v>12</v>
      </c>
      <c r="E13" s="137">
        <f>B13*C13*D13</f>
        <v>97922.3808</v>
      </c>
      <c r="F13" s="76"/>
    </row>
    <row r="14" spans="1:6" ht="12.75">
      <c r="A14" s="3" t="s">
        <v>2</v>
      </c>
      <c r="B14" s="190" t="s">
        <v>3</v>
      </c>
      <c r="C14" s="191"/>
      <c r="D14" s="1"/>
      <c r="E14" s="1"/>
      <c r="F14" s="22"/>
    </row>
    <row r="15" spans="1:7" ht="14.25" customHeight="1">
      <c r="A15" s="5"/>
      <c r="B15" s="209" t="s">
        <v>6</v>
      </c>
      <c r="C15" s="210"/>
      <c r="D15" s="210"/>
      <c r="E15" s="211"/>
      <c r="F15" s="22">
        <f>B13*G15</f>
        <v>13536.651168960001</v>
      </c>
      <c r="G15">
        <v>18.380202</v>
      </c>
    </row>
    <row r="16" spans="1:7" ht="15" customHeight="1">
      <c r="A16" s="26"/>
      <c r="B16" s="209" t="s">
        <v>28</v>
      </c>
      <c r="C16" s="210"/>
      <c r="D16" s="210"/>
      <c r="E16" s="211"/>
      <c r="F16" s="22">
        <f>E13*G16</f>
        <v>29376.714239999998</v>
      </c>
      <c r="G16" s="164">
        <v>0.3</v>
      </c>
    </row>
    <row r="17" spans="1:6" ht="12.75" customHeight="1">
      <c r="A17" s="26"/>
      <c r="B17" s="209" t="s">
        <v>29</v>
      </c>
      <c r="C17" s="210"/>
      <c r="D17" s="210"/>
      <c r="E17" s="211"/>
      <c r="F17" s="22">
        <v>2115.63</v>
      </c>
    </row>
    <row r="18" spans="1:6" ht="12.75" customHeight="1">
      <c r="A18" s="23"/>
      <c r="B18" s="195" t="s">
        <v>30</v>
      </c>
      <c r="C18" s="196"/>
      <c r="D18" s="196"/>
      <c r="E18" s="197"/>
      <c r="F18" s="22">
        <v>1502.4</v>
      </c>
    </row>
    <row r="19" spans="1:7" ht="15.75">
      <c r="A19" s="23"/>
      <c r="B19" s="195" t="s">
        <v>32</v>
      </c>
      <c r="C19" s="196"/>
      <c r="D19" s="196"/>
      <c r="E19" s="197"/>
      <c r="F19" s="22">
        <f>E13*G19</f>
        <v>10771.461888</v>
      </c>
      <c r="G19" s="165">
        <v>0.11</v>
      </c>
    </row>
    <row r="20" spans="1:7" ht="12.75" customHeight="1">
      <c r="A20" s="23"/>
      <c r="B20" s="198" t="s">
        <v>33</v>
      </c>
      <c r="C20" s="199"/>
      <c r="D20" s="199"/>
      <c r="E20" s="200"/>
      <c r="F20" s="88">
        <f>E13*G20</f>
        <v>5091.9638016</v>
      </c>
      <c r="G20" s="165">
        <v>0.052</v>
      </c>
    </row>
    <row r="21" spans="1:7" ht="15">
      <c r="A21" s="23"/>
      <c r="B21" s="279" t="s">
        <v>264</v>
      </c>
      <c r="C21" s="280"/>
      <c r="D21" s="280"/>
      <c r="E21" s="281"/>
      <c r="F21" s="88">
        <v>3242</v>
      </c>
      <c r="G21" s="165">
        <v>0.03</v>
      </c>
    </row>
    <row r="22" spans="1:7" ht="12.75" customHeight="1">
      <c r="A22" s="6"/>
      <c r="B22" s="212" t="s">
        <v>7</v>
      </c>
      <c r="C22" s="213"/>
      <c r="D22" s="213"/>
      <c r="E22" s="214"/>
      <c r="F22" s="51">
        <f>SUM(F14:F21)</f>
        <v>65636.82109856</v>
      </c>
      <c r="G22" s="165"/>
    </row>
    <row r="23" spans="1:6" ht="12.75">
      <c r="A23" s="6"/>
      <c r="B23" s="206" t="s">
        <v>34</v>
      </c>
      <c r="C23" s="207"/>
      <c r="D23" s="207"/>
      <c r="E23" s="208"/>
      <c r="F23" s="54">
        <v>91268</v>
      </c>
    </row>
    <row r="24" spans="1:6" ht="12.75" customHeight="1">
      <c r="A24" s="6"/>
      <c r="B24" s="206" t="s">
        <v>35</v>
      </c>
      <c r="C24" s="207"/>
      <c r="D24" s="207"/>
      <c r="E24" s="208"/>
      <c r="F24" s="54">
        <f>F23-F22</f>
        <v>25631.17890144</v>
      </c>
    </row>
    <row r="25" spans="1:6" ht="12.75" customHeight="1">
      <c r="A25" s="215" t="s">
        <v>263</v>
      </c>
      <c r="B25" s="215"/>
      <c r="C25" s="215"/>
      <c r="D25" s="215"/>
      <c r="E25" s="215"/>
      <c r="F25" s="54">
        <v>10698</v>
      </c>
    </row>
    <row r="26" spans="1:6" ht="12.75">
      <c r="A26" s="201" t="s">
        <v>36</v>
      </c>
      <c r="B26" s="202"/>
      <c r="C26" s="202"/>
      <c r="D26" s="202"/>
      <c r="E26" s="202"/>
      <c r="F26" s="203"/>
    </row>
    <row r="27" spans="1:6" ht="12.75">
      <c r="A27" s="201" t="s">
        <v>37</v>
      </c>
      <c r="B27" s="202"/>
      <c r="C27" s="202"/>
      <c r="D27" s="202"/>
      <c r="E27" s="202"/>
      <c r="F27" s="203"/>
    </row>
  </sheetData>
  <sheetProtection/>
  <mergeCells count="22">
    <mergeCell ref="B20:E20"/>
    <mergeCell ref="B21:E21"/>
    <mergeCell ref="B22:E22"/>
    <mergeCell ref="B23:E23"/>
    <mergeCell ref="B24:E24"/>
    <mergeCell ref="A26:F26"/>
    <mergeCell ref="A27:F27"/>
    <mergeCell ref="A9:A10"/>
    <mergeCell ref="B16:E16"/>
    <mergeCell ref="A25:E25"/>
    <mergeCell ref="B3:B4"/>
    <mergeCell ref="B17:E17"/>
    <mergeCell ref="B18:E18"/>
    <mergeCell ref="B19:E19"/>
    <mergeCell ref="E3:E4"/>
    <mergeCell ref="C3:D3"/>
    <mergeCell ref="A1:F1"/>
    <mergeCell ref="A2:F2"/>
    <mergeCell ref="B14:C14"/>
    <mergeCell ref="A3:A4"/>
    <mergeCell ref="F3:F4"/>
    <mergeCell ref="B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R18" sqref="R18"/>
    </sheetView>
  </sheetViews>
  <sheetFormatPr defaultColWidth="9.00390625" defaultRowHeight="12.75"/>
  <cols>
    <col min="1" max="1" width="3.875" style="0" customWidth="1"/>
    <col min="2" max="2" width="58.125" style="0" customWidth="1"/>
    <col min="3" max="3" width="7.25390625" style="0" customWidth="1"/>
    <col min="4" max="4" width="9.375" style="0" customWidth="1"/>
    <col min="5" max="5" width="9.375" style="0" hidden="1" customWidth="1"/>
    <col min="6" max="6" width="10.875" style="0" customWidth="1"/>
    <col min="7" max="7" width="9.125" style="0" hidden="1" customWidth="1"/>
  </cols>
  <sheetData>
    <row r="1" spans="1:6" ht="12.75">
      <c r="A1" s="201" t="s">
        <v>42</v>
      </c>
      <c r="B1" s="202"/>
      <c r="C1" s="202"/>
      <c r="D1" s="202"/>
      <c r="E1" s="202"/>
      <c r="F1" s="203"/>
    </row>
    <row r="2" spans="1:6" ht="12.75">
      <c r="A2" s="201" t="s">
        <v>13</v>
      </c>
      <c r="B2" s="202"/>
      <c r="C2" s="202"/>
      <c r="D2" s="202"/>
      <c r="E2" s="202"/>
      <c r="F2" s="203"/>
    </row>
    <row r="3" spans="1:6" ht="12.75" customHeight="1">
      <c r="A3" s="204" t="s">
        <v>26</v>
      </c>
      <c r="B3" s="192" t="s">
        <v>5</v>
      </c>
      <c r="C3" s="190" t="s">
        <v>21</v>
      </c>
      <c r="D3" s="191"/>
      <c r="E3" s="192" t="s">
        <v>25</v>
      </c>
      <c r="F3" s="192" t="s">
        <v>22</v>
      </c>
    </row>
    <row r="4" spans="1:6" ht="22.5" customHeight="1">
      <c r="A4" s="205"/>
      <c r="B4" s="193"/>
      <c r="C4" s="2" t="s">
        <v>4</v>
      </c>
      <c r="D4" s="2" t="s">
        <v>23</v>
      </c>
      <c r="E4" s="193"/>
      <c r="F4" s="193"/>
    </row>
    <row r="5" spans="1:6" ht="13.5" customHeight="1" hidden="1">
      <c r="A5" s="24"/>
      <c r="B5" s="3"/>
      <c r="C5" s="1"/>
      <c r="D5" s="1"/>
      <c r="E5" s="1"/>
      <c r="F5" s="6">
        <v>4.78</v>
      </c>
    </row>
    <row r="6" spans="1:6" ht="15.75" customHeight="1">
      <c r="A6" s="24" t="s">
        <v>0</v>
      </c>
      <c r="B6" s="3" t="s">
        <v>1</v>
      </c>
      <c r="C6" s="1"/>
      <c r="D6" s="1"/>
      <c r="E6" s="1"/>
      <c r="F6" s="7"/>
    </row>
    <row r="7" spans="1:6" ht="12.75" customHeight="1">
      <c r="A7" s="220" t="s">
        <v>63</v>
      </c>
      <c r="B7" s="50" t="s">
        <v>64</v>
      </c>
      <c r="C7" s="1"/>
      <c r="D7" s="1"/>
      <c r="E7" s="11"/>
      <c r="F7" s="14"/>
    </row>
    <row r="8" spans="1:6" ht="12.75">
      <c r="A8" s="223"/>
      <c r="B8" s="144" t="s">
        <v>65</v>
      </c>
      <c r="C8" s="285">
        <v>10</v>
      </c>
      <c r="D8" s="142">
        <v>295.1</v>
      </c>
      <c r="E8" s="184">
        <v>5397.49</v>
      </c>
      <c r="F8" s="187">
        <f>E8*F5</f>
        <v>25800.0022</v>
      </c>
    </row>
    <row r="9" spans="1:6" ht="12.75">
      <c r="A9" s="223"/>
      <c r="B9" s="144" t="s">
        <v>66</v>
      </c>
      <c r="C9" s="285">
        <v>31</v>
      </c>
      <c r="D9" s="142">
        <v>613.8</v>
      </c>
      <c r="E9" s="185"/>
      <c r="F9" s="188"/>
    </row>
    <row r="10" spans="1:6" ht="12.75">
      <c r="A10" s="223"/>
      <c r="B10" s="144" t="s">
        <v>67</v>
      </c>
      <c r="C10" s="285">
        <v>25</v>
      </c>
      <c r="D10" s="142">
        <v>450</v>
      </c>
      <c r="E10" s="185"/>
      <c r="F10" s="188"/>
    </row>
    <row r="11" spans="1:6" ht="12.75">
      <c r="A11" s="223"/>
      <c r="B11" s="144" t="s">
        <v>68</v>
      </c>
      <c r="C11" s="285">
        <v>20</v>
      </c>
      <c r="D11" s="142">
        <v>435</v>
      </c>
      <c r="E11" s="185"/>
      <c r="F11" s="188"/>
    </row>
    <row r="12" spans="1:6" ht="12.75">
      <c r="A12" s="223"/>
      <c r="B12" s="144" t="s">
        <v>69</v>
      </c>
      <c r="C12" s="285">
        <v>20</v>
      </c>
      <c r="D12" s="141">
        <v>2081.7</v>
      </c>
      <c r="E12" s="185"/>
      <c r="F12" s="188"/>
    </row>
    <row r="13" spans="1:6" ht="12.75">
      <c r="A13" s="223"/>
      <c r="B13" s="144" t="s">
        <v>70</v>
      </c>
      <c r="C13" s="285">
        <v>4.8</v>
      </c>
      <c r="D13" s="142">
        <v>481.04</v>
      </c>
      <c r="E13" s="185"/>
      <c r="F13" s="188"/>
    </row>
    <row r="14" spans="1:6" ht="12.75">
      <c r="A14" s="221"/>
      <c r="B14" s="144" t="s">
        <v>71</v>
      </c>
      <c r="C14" s="285">
        <v>10</v>
      </c>
      <c r="D14" s="141">
        <v>1040.85</v>
      </c>
      <c r="E14" s="186"/>
      <c r="F14" s="189"/>
    </row>
    <row r="15" spans="1:6" ht="15">
      <c r="A15" s="220" t="s">
        <v>78</v>
      </c>
      <c r="B15" s="50" t="s">
        <v>79</v>
      </c>
      <c r="C15" s="286"/>
      <c r="D15" s="1"/>
      <c r="E15" s="36"/>
      <c r="F15" s="38"/>
    </row>
    <row r="16" spans="1:6" ht="12.75">
      <c r="A16" s="221"/>
      <c r="B16" s="146" t="s">
        <v>80</v>
      </c>
      <c r="C16" s="287">
        <v>2</v>
      </c>
      <c r="D16" s="145">
        <v>247.28</v>
      </c>
      <c r="E16" s="36">
        <v>247.28</v>
      </c>
      <c r="F16" s="25">
        <f>E16*F5</f>
        <v>1181.9984000000002</v>
      </c>
    </row>
    <row r="17" spans="1:6" ht="15">
      <c r="A17" s="220" t="s">
        <v>154</v>
      </c>
      <c r="B17" s="50" t="s">
        <v>112</v>
      </c>
      <c r="C17" s="286"/>
      <c r="D17" s="1"/>
      <c r="E17" s="36"/>
      <c r="F17" s="38"/>
    </row>
    <row r="18" spans="1:6" ht="12.75">
      <c r="A18" s="221"/>
      <c r="B18" s="176" t="s">
        <v>170</v>
      </c>
      <c r="C18" s="288">
        <v>1</v>
      </c>
      <c r="D18" s="177">
        <v>116.28</v>
      </c>
      <c r="E18" s="36">
        <v>116.28</v>
      </c>
      <c r="F18" s="25">
        <f>E18*F5</f>
        <v>555.8184</v>
      </c>
    </row>
    <row r="19" spans="1:6" ht="12.75">
      <c r="A19" s="87"/>
      <c r="B19" s="102"/>
      <c r="C19" s="283"/>
      <c r="D19" s="78"/>
      <c r="E19" s="40"/>
      <c r="F19" s="63"/>
    </row>
    <row r="20" spans="1:6" ht="12.75">
      <c r="A20" s="31"/>
      <c r="B20" s="89" t="s">
        <v>38</v>
      </c>
      <c r="C20" s="100"/>
      <c r="D20" s="101"/>
      <c r="E20" s="92"/>
      <c r="F20" s="93">
        <f>SUM(F8:F19)</f>
        <v>27537.819</v>
      </c>
    </row>
    <row r="21" spans="1:6" ht="12.75">
      <c r="A21" s="104"/>
      <c r="B21" s="97" t="s">
        <v>40</v>
      </c>
      <c r="C21" s="284"/>
      <c r="D21" s="169"/>
      <c r="E21" s="156"/>
      <c r="F21" s="157"/>
    </row>
    <row r="22" spans="1:6" ht="12.75">
      <c r="A22" s="104"/>
      <c r="B22" s="44" t="s">
        <v>27</v>
      </c>
      <c r="C22" s="284"/>
      <c r="D22" s="169"/>
      <c r="E22" s="156"/>
      <c r="F22" s="157"/>
    </row>
    <row r="23" spans="1:6" ht="18.75">
      <c r="A23" s="104" t="s">
        <v>252</v>
      </c>
      <c r="B23" s="49" t="s">
        <v>47</v>
      </c>
      <c r="C23" s="266">
        <v>2</v>
      </c>
      <c r="D23" s="47">
        <v>24</v>
      </c>
      <c r="E23" s="156"/>
      <c r="F23" s="157">
        <v>24</v>
      </c>
    </row>
    <row r="24" spans="1:6" ht="12.75">
      <c r="A24" s="104"/>
      <c r="B24" s="158"/>
      <c r="C24" s="170"/>
      <c r="D24" s="169"/>
      <c r="E24" s="156"/>
      <c r="F24" s="157"/>
    </row>
    <row r="25" spans="1:6" ht="12.75" hidden="1">
      <c r="A25" s="104"/>
      <c r="B25" s="161" t="s">
        <v>146</v>
      </c>
      <c r="C25" s="162" t="s">
        <v>147</v>
      </c>
      <c r="D25" s="163" t="s">
        <v>148</v>
      </c>
      <c r="E25" s="137" t="s">
        <v>149</v>
      </c>
      <c r="F25" s="157"/>
    </row>
    <row r="26" spans="1:6" ht="14.25" customHeight="1" hidden="1">
      <c r="A26" s="104"/>
      <c r="B26" s="161">
        <v>720.4</v>
      </c>
      <c r="C26" s="162">
        <v>11.08</v>
      </c>
      <c r="D26" s="163">
        <v>12</v>
      </c>
      <c r="E26" s="137">
        <f>B26*C26*D26</f>
        <v>95784.384</v>
      </c>
      <c r="F26" s="157"/>
    </row>
    <row r="27" spans="1:6" ht="12.75">
      <c r="A27" s="104"/>
      <c r="B27" s="190" t="s">
        <v>3</v>
      </c>
      <c r="C27" s="222"/>
      <c r="D27" s="222"/>
      <c r="E27" s="191"/>
      <c r="F27" s="157"/>
    </row>
    <row r="28" spans="1:7" ht="14.25" customHeight="1">
      <c r="A28" s="5"/>
      <c r="B28" s="209" t="s">
        <v>6</v>
      </c>
      <c r="C28" s="210"/>
      <c r="D28" s="210"/>
      <c r="E28" s="211"/>
      <c r="F28" s="22">
        <f>B26*G28</f>
        <v>13241.0975208</v>
      </c>
      <c r="G28">
        <v>18.380202</v>
      </c>
    </row>
    <row r="29" spans="1:7" ht="12.75" customHeight="1">
      <c r="A29" s="26"/>
      <c r="B29" s="209" t="s">
        <v>28</v>
      </c>
      <c r="C29" s="210"/>
      <c r="D29" s="210"/>
      <c r="E29" s="211"/>
      <c r="F29" s="22">
        <f>E26*G29</f>
        <v>28735.3152</v>
      </c>
      <c r="G29" s="164">
        <v>0.3</v>
      </c>
    </row>
    <row r="30" spans="1:6" ht="12.75" customHeight="1">
      <c r="A30" s="26"/>
      <c r="B30" s="209" t="s">
        <v>29</v>
      </c>
      <c r="C30" s="210"/>
      <c r="D30" s="210"/>
      <c r="E30" s="211"/>
      <c r="F30" s="22">
        <v>2115.63</v>
      </c>
    </row>
    <row r="31" spans="1:6" ht="12.75" customHeight="1">
      <c r="A31" s="23"/>
      <c r="B31" s="195" t="s">
        <v>30</v>
      </c>
      <c r="C31" s="196"/>
      <c r="D31" s="196"/>
      <c r="E31" s="197"/>
      <c r="F31" s="22">
        <v>1467.84</v>
      </c>
    </row>
    <row r="32" spans="1:6" ht="15.75">
      <c r="A32" s="23"/>
      <c r="B32" s="195" t="s">
        <v>31</v>
      </c>
      <c r="C32" s="196"/>
      <c r="D32" s="196"/>
      <c r="E32" s="197"/>
      <c r="F32" s="22">
        <v>1270.48</v>
      </c>
    </row>
    <row r="33" spans="1:7" ht="15.75">
      <c r="A33" s="23"/>
      <c r="B33" s="195" t="s">
        <v>32</v>
      </c>
      <c r="C33" s="196"/>
      <c r="D33" s="196"/>
      <c r="E33" s="197"/>
      <c r="F33" s="22">
        <f>E26*G33</f>
        <v>10536.28224</v>
      </c>
      <c r="G33" s="164">
        <v>0.11</v>
      </c>
    </row>
    <row r="34" spans="1:7" ht="12" customHeight="1">
      <c r="A34" s="23"/>
      <c r="B34" s="198" t="s">
        <v>33</v>
      </c>
      <c r="C34" s="199"/>
      <c r="D34" s="199"/>
      <c r="E34" s="200"/>
      <c r="F34" s="88">
        <f>E26*G34</f>
        <v>4980.787968</v>
      </c>
      <c r="G34" s="165">
        <v>0.052</v>
      </c>
    </row>
    <row r="35" spans="1:7" ht="12.75" customHeight="1">
      <c r="A35" s="23"/>
      <c r="B35" s="279" t="s">
        <v>264</v>
      </c>
      <c r="C35" s="280"/>
      <c r="D35" s="280"/>
      <c r="E35" s="281"/>
      <c r="F35" s="88">
        <v>3056</v>
      </c>
      <c r="G35" s="164">
        <v>0.03</v>
      </c>
    </row>
    <row r="36" spans="1:6" ht="12.75">
      <c r="A36" s="6"/>
      <c r="B36" s="212" t="s">
        <v>7</v>
      </c>
      <c r="C36" s="213"/>
      <c r="D36" s="213"/>
      <c r="E36" s="214"/>
      <c r="F36" s="51">
        <f>SUM(F20:F35)</f>
        <v>92965.2519288</v>
      </c>
    </row>
    <row r="37" spans="1:6" ht="12.75">
      <c r="A37" s="6"/>
      <c r="B37" s="206" t="s">
        <v>34</v>
      </c>
      <c r="C37" s="207"/>
      <c r="D37" s="207"/>
      <c r="E37" s="208"/>
      <c r="F37" s="54">
        <v>81230</v>
      </c>
    </row>
    <row r="38" spans="1:6" ht="12.75" customHeight="1">
      <c r="A38" s="6"/>
      <c r="B38" s="206" t="s">
        <v>39</v>
      </c>
      <c r="C38" s="207"/>
      <c r="D38" s="207"/>
      <c r="E38" s="208"/>
      <c r="F38" s="54">
        <f>F37-F36</f>
        <v>-11735.251928800004</v>
      </c>
    </row>
    <row r="39" spans="1:6" ht="12.75" customHeight="1">
      <c r="A39" s="215" t="s">
        <v>263</v>
      </c>
      <c r="B39" s="215"/>
      <c r="C39" s="215"/>
      <c r="D39" s="215"/>
      <c r="E39" s="215"/>
      <c r="F39" s="54">
        <v>19534</v>
      </c>
    </row>
    <row r="40" spans="1:6" ht="12.75">
      <c r="A40" s="201" t="s">
        <v>36</v>
      </c>
      <c r="B40" s="202"/>
      <c r="C40" s="202"/>
      <c r="D40" s="202"/>
      <c r="E40" s="202"/>
      <c r="F40" s="203"/>
    </row>
    <row r="41" spans="1:6" ht="12.75">
      <c r="A41" s="201" t="s">
        <v>37</v>
      </c>
      <c r="B41" s="202"/>
      <c r="C41" s="202"/>
      <c r="D41" s="202"/>
      <c r="E41" s="202"/>
      <c r="F41" s="203"/>
    </row>
  </sheetData>
  <sheetProtection/>
  <mergeCells count="27">
    <mergeCell ref="A39:E39"/>
    <mergeCell ref="B27:E27"/>
    <mergeCell ref="A15:A16"/>
    <mergeCell ref="B38:E38"/>
    <mergeCell ref="A40:F40"/>
    <mergeCell ref="A41:F41"/>
    <mergeCell ref="A3:A4"/>
    <mergeCell ref="B32:E32"/>
    <mergeCell ref="A7:A14"/>
    <mergeCell ref="E8:E14"/>
    <mergeCell ref="F8:F14"/>
    <mergeCell ref="A1:F1"/>
    <mergeCell ref="A2:F2"/>
    <mergeCell ref="C3:D3"/>
    <mergeCell ref="E3:E4"/>
    <mergeCell ref="B3:B4"/>
    <mergeCell ref="F3:F4"/>
    <mergeCell ref="A17:A18"/>
    <mergeCell ref="B33:E33"/>
    <mergeCell ref="B34:E34"/>
    <mergeCell ref="B35:E35"/>
    <mergeCell ref="B36:E36"/>
    <mergeCell ref="B37:E37"/>
    <mergeCell ref="B28:E28"/>
    <mergeCell ref="B29:E29"/>
    <mergeCell ref="B30:E30"/>
    <mergeCell ref="B31:E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K18" sqref="K18"/>
    </sheetView>
  </sheetViews>
  <sheetFormatPr defaultColWidth="9.00390625" defaultRowHeight="12.75"/>
  <cols>
    <col min="1" max="1" width="3.75390625" style="0" customWidth="1"/>
    <col min="2" max="2" width="53.75390625" style="0" customWidth="1"/>
    <col min="3" max="3" width="6.125" style="0" customWidth="1"/>
    <col min="4" max="4" width="8.875" style="0" customWidth="1"/>
    <col min="5" max="5" width="8.625" style="0" hidden="1" customWidth="1"/>
    <col min="6" max="6" width="10.25390625" style="0" customWidth="1"/>
    <col min="7" max="7" width="0.12890625" style="0" customWidth="1"/>
  </cols>
  <sheetData>
    <row r="1" spans="1:6" ht="12.75">
      <c r="A1" s="201" t="s">
        <v>42</v>
      </c>
      <c r="B1" s="202"/>
      <c r="C1" s="202"/>
      <c r="D1" s="202"/>
      <c r="E1" s="202"/>
      <c r="F1" s="203"/>
    </row>
    <row r="2" spans="1:6" ht="12.75">
      <c r="A2" s="201" t="s">
        <v>14</v>
      </c>
      <c r="B2" s="202"/>
      <c r="C2" s="202"/>
      <c r="D2" s="202"/>
      <c r="E2" s="202"/>
      <c r="F2" s="203"/>
    </row>
    <row r="3" spans="1:6" ht="12.75" customHeight="1">
      <c r="A3" s="204" t="s">
        <v>26</v>
      </c>
      <c r="B3" s="192" t="s">
        <v>5</v>
      </c>
      <c r="C3" s="190" t="s">
        <v>21</v>
      </c>
      <c r="D3" s="191"/>
      <c r="E3" s="192" t="s">
        <v>25</v>
      </c>
      <c r="F3" s="192" t="s">
        <v>22</v>
      </c>
    </row>
    <row r="4" spans="1:6" ht="34.5" customHeight="1">
      <c r="A4" s="205"/>
      <c r="B4" s="193"/>
      <c r="C4" s="2" t="s">
        <v>4</v>
      </c>
      <c r="D4" s="2" t="s">
        <v>23</v>
      </c>
      <c r="E4" s="193"/>
      <c r="F4" s="193"/>
    </row>
    <row r="5" spans="1:6" ht="8.25" customHeight="1" hidden="1">
      <c r="A5" s="24"/>
      <c r="B5" s="3"/>
      <c r="C5" s="1"/>
      <c r="D5" s="1"/>
      <c r="E5" s="1"/>
      <c r="F5" s="1">
        <v>4.78</v>
      </c>
    </row>
    <row r="6" spans="1:6" ht="13.5" customHeight="1">
      <c r="A6" s="126"/>
      <c r="B6" s="3" t="s">
        <v>1</v>
      </c>
      <c r="C6" s="1"/>
      <c r="D6" s="1"/>
      <c r="E6" s="1"/>
      <c r="F6" s="1"/>
    </row>
    <row r="7" spans="1:6" ht="12.75">
      <c r="A7" s="204" t="s">
        <v>123</v>
      </c>
      <c r="B7" s="44" t="s">
        <v>131</v>
      </c>
      <c r="C7" s="265"/>
      <c r="D7" s="153"/>
      <c r="E7" s="1"/>
      <c r="F7" s="1"/>
    </row>
    <row r="8" spans="1:6" ht="12.75">
      <c r="A8" s="226"/>
      <c r="B8" s="43" t="s">
        <v>132</v>
      </c>
      <c r="C8" s="263">
        <v>1</v>
      </c>
      <c r="D8" s="65">
        <v>48</v>
      </c>
      <c r="E8" s="224">
        <v>64</v>
      </c>
      <c r="F8" s="228">
        <f>E8*F5</f>
        <v>305.92</v>
      </c>
    </row>
    <row r="9" spans="1:6" ht="12.75">
      <c r="A9" s="205"/>
      <c r="B9" s="43" t="s">
        <v>133</v>
      </c>
      <c r="C9" s="263">
        <v>50</v>
      </c>
      <c r="D9" s="65">
        <v>16</v>
      </c>
      <c r="E9" s="225"/>
      <c r="F9" s="230"/>
    </row>
    <row r="10" spans="1:6" ht="15">
      <c r="A10" s="204" t="s">
        <v>180</v>
      </c>
      <c r="B10" s="50" t="s">
        <v>187</v>
      </c>
      <c r="C10" s="286"/>
      <c r="D10" s="1"/>
      <c r="E10" s="58"/>
      <c r="F10" s="71"/>
    </row>
    <row r="11" spans="1:6" ht="12.75">
      <c r="A11" s="226"/>
      <c r="B11" s="43" t="s">
        <v>188</v>
      </c>
      <c r="C11" s="263">
        <v>1</v>
      </c>
      <c r="D11" s="65">
        <v>15</v>
      </c>
      <c r="E11" s="224">
        <v>180</v>
      </c>
      <c r="F11" s="228">
        <f>E11*F5</f>
        <v>860.4000000000001</v>
      </c>
    </row>
    <row r="12" spans="1:6" ht="12.75">
      <c r="A12" s="226"/>
      <c r="B12" s="43" t="s">
        <v>189</v>
      </c>
      <c r="C12" s="263">
        <v>1</v>
      </c>
      <c r="D12" s="65">
        <v>45</v>
      </c>
      <c r="E12" s="227"/>
      <c r="F12" s="229"/>
    </row>
    <row r="13" spans="1:6" ht="12.75">
      <c r="A13" s="205"/>
      <c r="B13" s="43" t="s">
        <v>190</v>
      </c>
      <c r="C13" s="263">
        <v>4</v>
      </c>
      <c r="D13" s="65">
        <v>120</v>
      </c>
      <c r="E13" s="225"/>
      <c r="F13" s="230"/>
    </row>
    <row r="14" spans="1:6" ht="12.75">
      <c r="A14" s="204" t="s">
        <v>216</v>
      </c>
      <c r="B14" s="44" t="s">
        <v>236</v>
      </c>
      <c r="C14" s="265"/>
      <c r="D14" s="153"/>
      <c r="E14" s="8"/>
      <c r="F14" s="8"/>
    </row>
    <row r="15" spans="1:6" ht="12.75">
      <c r="A15" s="205"/>
      <c r="B15" s="49" t="s">
        <v>237</v>
      </c>
      <c r="C15" s="266">
        <v>1</v>
      </c>
      <c r="D15" s="47">
        <v>140</v>
      </c>
      <c r="E15" s="8">
        <v>140</v>
      </c>
      <c r="F15" s="8">
        <f>E15*F5</f>
        <v>669.2</v>
      </c>
    </row>
    <row r="16" spans="1:6" ht="12.75">
      <c r="A16" s="82"/>
      <c r="B16" s="89" t="s">
        <v>38</v>
      </c>
      <c r="C16" s="100"/>
      <c r="D16" s="101"/>
      <c r="E16" s="95"/>
      <c r="F16" s="103">
        <f>SUM(F8:F15)</f>
        <v>1835.5200000000002</v>
      </c>
    </row>
    <row r="17" spans="1:6" ht="12.75">
      <c r="A17" s="82"/>
      <c r="B17" s="158"/>
      <c r="C17" s="170"/>
      <c r="D17" s="169"/>
      <c r="E17" s="171"/>
      <c r="F17" s="172"/>
    </row>
    <row r="18" spans="1:6" ht="12.75">
      <c r="A18" s="82"/>
      <c r="B18" s="158"/>
      <c r="C18" s="170"/>
      <c r="D18" s="169"/>
      <c r="E18" s="171"/>
      <c r="F18" s="172"/>
    </row>
    <row r="19" spans="1:6" ht="12.75">
      <c r="A19" s="82"/>
      <c r="B19" s="158"/>
      <c r="C19" s="170"/>
      <c r="D19" s="169"/>
      <c r="E19" s="171"/>
      <c r="F19" s="172"/>
    </row>
    <row r="20" spans="1:6" ht="12.75">
      <c r="A20" s="82"/>
      <c r="B20" s="158"/>
      <c r="C20" s="170"/>
      <c r="D20" s="169"/>
      <c r="E20" s="171"/>
      <c r="F20" s="172"/>
    </row>
    <row r="21" spans="1:6" ht="12.75">
      <c r="A21" s="82"/>
      <c r="B21" s="158"/>
      <c r="C21" s="170"/>
      <c r="D21" s="169"/>
      <c r="E21" s="171"/>
      <c r="F21" s="172"/>
    </row>
    <row r="22" spans="1:6" ht="12.75" hidden="1">
      <c r="A22" s="82"/>
      <c r="B22" s="161" t="s">
        <v>146</v>
      </c>
      <c r="C22" s="162" t="s">
        <v>147</v>
      </c>
      <c r="D22" s="163" t="s">
        <v>148</v>
      </c>
      <c r="E22" s="137" t="s">
        <v>149</v>
      </c>
      <c r="F22" s="172"/>
    </row>
    <row r="23" spans="1:6" ht="14.25" customHeight="1" hidden="1">
      <c r="A23" s="82"/>
      <c r="B23" s="161">
        <v>705.3</v>
      </c>
      <c r="C23" s="162">
        <v>11.08</v>
      </c>
      <c r="D23" s="163">
        <v>12</v>
      </c>
      <c r="E23" s="137">
        <f>B23*C23*D23</f>
        <v>93776.688</v>
      </c>
      <c r="F23" s="172"/>
    </row>
    <row r="24" spans="1:6" ht="12.75">
      <c r="A24" s="3" t="s">
        <v>2</v>
      </c>
      <c r="B24" s="190" t="s">
        <v>3</v>
      </c>
      <c r="C24" s="222"/>
      <c r="D24" s="222"/>
      <c r="E24" s="191"/>
      <c r="F24" s="28"/>
    </row>
    <row r="25" spans="1:7" ht="15" customHeight="1">
      <c r="A25" s="5"/>
      <c r="B25" s="270" t="s">
        <v>6</v>
      </c>
      <c r="C25" s="271"/>
      <c r="D25" s="271"/>
      <c r="E25" s="272"/>
      <c r="F25" s="22">
        <f>B23*G25</f>
        <v>12963.5564706</v>
      </c>
      <c r="G25">
        <v>18.380202</v>
      </c>
    </row>
    <row r="26" spans="1:7" ht="14.25" customHeight="1">
      <c r="A26" s="26"/>
      <c r="B26" s="270" t="s">
        <v>28</v>
      </c>
      <c r="C26" s="271"/>
      <c r="D26" s="271"/>
      <c r="E26" s="272"/>
      <c r="F26" s="22">
        <f>E23*G26</f>
        <v>28133.0064</v>
      </c>
      <c r="G26" s="164">
        <v>0.3</v>
      </c>
    </row>
    <row r="27" spans="1:6" ht="12.75" customHeight="1">
      <c r="A27" s="26"/>
      <c r="B27" s="270" t="s">
        <v>29</v>
      </c>
      <c r="C27" s="271"/>
      <c r="D27" s="271"/>
      <c r="E27" s="272"/>
      <c r="F27" s="22">
        <v>2726.58</v>
      </c>
    </row>
    <row r="28" spans="1:6" ht="15">
      <c r="A28" s="23"/>
      <c r="B28" s="273" t="s">
        <v>30</v>
      </c>
      <c r="C28" s="274"/>
      <c r="D28" s="274"/>
      <c r="E28" s="275"/>
      <c r="F28" s="22">
        <v>1439.64</v>
      </c>
    </row>
    <row r="29" spans="1:7" ht="15">
      <c r="A29" s="23"/>
      <c r="B29" s="273" t="s">
        <v>32</v>
      </c>
      <c r="C29" s="274"/>
      <c r="D29" s="274"/>
      <c r="E29" s="275"/>
      <c r="F29" s="22">
        <f>E23*G29</f>
        <v>10315.435679999999</v>
      </c>
      <c r="G29" s="165">
        <v>0.11</v>
      </c>
    </row>
    <row r="30" spans="1:7" ht="12.75" customHeight="1">
      <c r="A30" s="23"/>
      <c r="B30" s="276" t="s">
        <v>33</v>
      </c>
      <c r="C30" s="277"/>
      <c r="D30" s="277"/>
      <c r="E30" s="278"/>
      <c r="F30" s="88">
        <f>E23*G30</f>
        <v>4876.387776</v>
      </c>
      <c r="G30" s="165">
        <v>0.052</v>
      </c>
    </row>
    <row r="31" spans="1:7" ht="11.25" customHeight="1">
      <c r="A31" s="23"/>
      <c r="B31" s="279" t="s">
        <v>264</v>
      </c>
      <c r="C31" s="280"/>
      <c r="D31" s="280"/>
      <c r="E31" s="281"/>
      <c r="F31" s="88">
        <v>3308</v>
      </c>
      <c r="G31" s="165">
        <v>0.03</v>
      </c>
    </row>
    <row r="32" spans="1:7" ht="12.75">
      <c r="A32" s="6"/>
      <c r="B32" s="212" t="s">
        <v>7</v>
      </c>
      <c r="C32" s="213"/>
      <c r="D32" s="213"/>
      <c r="E32" s="214"/>
      <c r="F32" s="51">
        <f>SUM(F16:F31)</f>
        <v>65598.1263266</v>
      </c>
      <c r="G32" s="164"/>
    </row>
    <row r="33" spans="1:6" ht="12.75">
      <c r="A33" s="6"/>
      <c r="B33" s="206" t="s">
        <v>34</v>
      </c>
      <c r="C33" s="207"/>
      <c r="D33" s="207"/>
      <c r="E33" s="208"/>
      <c r="F33" s="54">
        <v>94561.6</v>
      </c>
    </row>
    <row r="34" spans="1:6" ht="12.75" customHeight="1">
      <c r="A34" s="6"/>
      <c r="B34" s="206" t="s">
        <v>35</v>
      </c>
      <c r="C34" s="207"/>
      <c r="D34" s="207"/>
      <c r="E34" s="208"/>
      <c r="F34" s="54">
        <f>F33-F32</f>
        <v>28963.473673400003</v>
      </c>
    </row>
    <row r="35" spans="1:6" ht="12.75" customHeight="1">
      <c r="A35" s="215" t="s">
        <v>263</v>
      </c>
      <c r="B35" s="215"/>
      <c r="C35" s="215"/>
      <c r="D35" s="215"/>
      <c r="E35" s="215"/>
      <c r="F35" s="54">
        <v>944</v>
      </c>
    </row>
    <row r="36" spans="1:6" ht="12.75">
      <c r="A36" s="201" t="s">
        <v>36</v>
      </c>
      <c r="B36" s="202"/>
      <c r="C36" s="202"/>
      <c r="D36" s="202"/>
      <c r="E36" s="202"/>
      <c r="F36" s="203"/>
    </row>
    <row r="37" spans="1:6" ht="12.75">
      <c r="A37" s="201" t="s">
        <v>37</v>
      </c>
      <c r="B37" s="202"/>
      <c r="C37" s="202"/>
      <c r="D37" s="202"/>
      <c r="E37" s="202"/>
      <c r="F37" s="203"/>
    </row>
  </sheetData>
  <sheetProtection/>
  <mergeCells count="28">
    <mergeCell ref="A14:A15"/>
    <mergeCell ref="A37:F37"/>
    <mergeCell ref="B30:E30"/>
    <mergeCell ref="B31:E31"/>
    <mergeCell ref="B32:E32"/>
    <mergeCell ref="B33:E33"/>
    <mergeCell ref="B34:E34"/>
    <mergeCell ref="A36:F36"/>
    <mergeCell ref="B28:E28"/>
    <mergeCell ref="A35:E35"/>
    <mergeCell ref="A10:A13"/>
    <mergeCell ref="E11:E13"/>
    <mergeCell ref="F11:F13"/>
    <mergeCell ref="A7:A9"/>
    <mergeCell ref="B29:E29"/>
    <mergeCell ref="B25:E25"/>
    <mergeCell ref="B26:E26"/>
    <mergeCell ref="B27:E27"/>
    <mergeCell ref="B24:E24"/>
    <mergeCell ref="F8:F9"/>
    <mergeCell ref="E8:E9"/>
    <mergeCell ref="A1:F1"/>
    <mergeCell ref="A2:F2"/>
    <mergeCell ref="F3:F4"/>
    <mergeCell ref="A3:A4"/>
    <mergeCell ref="B3:B4"/>
    <mergeCell ref="C3:D3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6"/>
  <sheetViews>
    <sheetView zoomScalePageLayoutView="0" workbookViewId="0" topLeftCell="A82">
      <selection activeCell="H67" sqref="H67"/>
    </sheetView>
  </sheetViews>
  <sheetFormatPr defaultColWidth="9.00390625" defaultRowHeight="12.75"/>
  <cols>
    <col min="1" max="1" width="3.25390625" style="0" customWidth="1"/>
    <col min="2" max="2" width="52.25390625" style="0" customWidth="1"/>
    <col min="3" max="3" width="6.75390625" style="0" customWidth="1"/>
    <col min="4" max="4" width="9.25390625" style="0" customWidth="1"/>
    <col min="5" max="5" width="8.875" style="0" hidden="1" customWidth="1"/>
    <col min="6" max="6" width="10.375" style="0" customWidth="1"/>
    <col min="7" max="7" width="9.125" style="0" hidden="1" customWidth="1"/>
    <col min="8" max="8" width="27.25390625" style="0" customWidth="1"/>
  </cols>
  <sheetData>
    <row r="1" spans="1:6" ht="12.75">
      <c r="A1" s="201" t="s">
        <v>42</v>
      </c>
      <c r="B1" s="202"/>
      <c r="C1" s="202"/>
      <c r="D1" s="202"/>
      <c r="E1" s="202"/>
      <c r="F1" s="203"/>
    </row>
    <row r="2" spans="1:6" ht="12.75">
      <c r="A2" s="201" t="s">
        <v>15</v>
      </c>
      <c r="B2" s="202"/>
      <c r="C2" s="202"/>
      <c r="D2" s="202"/>
      <c r="E2" s="202"/>
      <c r="F2" s="203"/>
    </row>
    <row r="3" spans="1:6" ht="12.75" customHeight="1">
      <c r="A3" s="204" t="s">
        <v>26</v>
      </c>
      <c r="B3" s="192" t="s">
        <v>5</v>
      </c>
      <c r="C3" s="190" t="s">
        <v>21</v>
      </c>
      <c r="D3" s="191"/>
      <c r="E3" s="192" t="s">
        <v>25</v>
      </c>
      <c r="F3" s="192" t="s">
        <v>22</v>
      </c>
    </row>
    <row r="4" spans="1:6" ht="24.75" customHeight="1">
      <c r="A4" s="205"/>
      <c r="B4" s="193"/>
      <c r="C4" s="2" t="s">
        <v>4</v>
      </c>
      <c r="D4" s="2" t="s">
        <v>23</v>
      </c>
      <c r="E4" s="193"/>
      <c r="F4" s="193"/>
    </row>
    <row r="5" spans="1:6" ht="4.5" customHeight="1" hidden="1">
      <c r="A5" s="24"/>
      <c r="B5" s="3"/>
      <c r="C5" s="1"/>
      <c r="D5" s="1"/>
      <c r="E5" s="1"/>
      <c r="F5" s="6">
        <v>4.78</v>
      </c>
    </row>
    <row r="6" spans="1:6" ht="13.5" customHeight="1">
      <c r="A6" s="24" t="s">
        <v>0</v>
      </c>
      <c r="B6" s="3" t="s">
        <v>1</v>
      </c>
      <c r="C6" s="1"/>
      <c r="D6" s="1"/>
      <c r="E6" s="1"/>
      <c r="F6" s="1"/>
    </row>
    <row r="7" spans="1:6" ht="12" customHeight="1">
      <c r="A7" s="204" t="s">
        <v>52</v>
      </c>
      <c r="B7" s="50" t="s">
        <v>43</v>
      </c>
      <c r="C7" s="1"/>
      <c r="D7" s="1"/>
      <c r="E7" s="36"/>
      <c r="F7" s="37"/>
    </row>
    <row r="8" spans="1:6" ht="12.75">
      <c r="A8" s="226"/>
      <c r="B8" s="131" t="s">
        <v>44</v>
      </c>
      <c r="C8" s="291">
        <v>3</v>
      </c>
      <c r="D8" s="292">
        <v>1452</v>
      </c>
      <c r="E8" s="231">
        <v>1585.78</v>
      </c>
      <c r="F8" s="234">
        <f>E8*F5</f>
        <v>7580.0284</v>
      </c>
    </row>
    <row r="9" spans="1:6" ht="12.75">
      <c r="A9" s="226"/>
      <c r="B9" s="131" t="s">
        <v>45</v>
      </c>
      <c r="C9" s="291">
        <v>25</v>
      </c>
      <c r="D9" s="293">
        <v>15</v>
      </c>
      <c r="E9" s="232"/>
      <c r="F9" s="235"/>
    </row>
    <row r="10" spans="1:6" ht="14.25" customHeight="1">
      <c r="A10" s="226"/>
      <c r="B10" s="131" t="s">
        <v>46</v>
      </c>
      <c r="C10" s="291">
        <v>5</v>
      </c>
      <c r="D10" s="293">
        <v>5.5</v>
      </c>
      <c r="E10" s="232"/>
      <c r="F10" s="235"/>
    </row>
    <row r="11" spans="1:6" ht="12.75">
      <c r="A11" s="226"/>
      <c r="B11" s="131" t="s">
        <v>47</v>
      </c>
      <c r="C11" s="291">
        <v>3</v>
      </c>
      <c r="D11" s="293">
        <v>43.8</v>
      </c>
      <c r="E11" s="232"/>
      <c r="F11" s="235"/>
    </row>
    <row r="12" spans="1:6" ht="12.75">
      <c r="A12" s="226"/>
      <c r="B12" s="131" t="s">
        <v>48</v>
      </c>
      <c r="C12" s="291">
        <v>25</v>
      </c>
      <c r="D12" s="293">
        <v>19.48</v>
      </c>
      <c r="E12" s="232"/>
      <c r="F12" s="235"/>
    </row>
    <row r="13" spans="1:6" ht="12.75">
      <c r="A13" s="205"/>
      <c r="B13" s="131" t="s">
        <v>49</v>
      </c>
      <c r="C13" s="291">
        <v>1</v>
      </c>
      <c r="D13" s="293">
        <v>50</v>
      </c>
      <c r="E13" s="233"/>
      <c r="F13" s="236"/>
    </row>
    <row r="14" spans="1:6" ht="12.75">
      <c r="A14" s="204" t="s">
        <v>63</v>
      </c>
      <c r="B14" s="143" t="s">
        <v>58</v>
      </c>
      <c r="C14" s="285"/>
      <c r="D14" s="294"/>
      <c r="E14" s="124"/>
      <c r="F14" s="125"/>
    </row>
    <row r="15" spans="1:6" ht="12.75">
      <c r="A15" s="226"/>
      <c r="B15" s="144" t="s">
        <v>59</v>
      </c>
      <c r="C15" s="285">
        <v>1</v>
      </c>
      <c r="D15" s="295">
        <v>45</v>
      </c>
      <c r="E15" s="231">
        <v>433.68</v>
      </c>
      <c r="F15" s="234">
        <f>E15*F5</f>
        <v>2072.9904</v>
      </c>
    </row>
    <row r="16" spans="1:6" ht="12.75">
      <c r="A16" s="226"/>
      <c r="B16" s="144" t="s">
        <v>60</v>
      </c>
      <c r="C16" s="285">
        <v>1</v>
      </c>
      <c r="D16" s="295">
        <v>99.58</v>
      </c>
      <c r="E16" s="232"/>
      <c r="F16" s="235"/>
    </row>
    <row r="17" spans="1:6" ht="12.75">
      <c r="A17" s="226"/>
      <c r="B17" s="144" t="s">
        <v>61</v>
      </c>
      <c r="C17" s="285">
        <v>1</v>
      </c>
      <c r="D17" s="295">
        <v>105</v>
      </c>
      <c r="E17" s="232"/>
      <c r="F17" s="235"/>
    </row>
    <row r="18" spans="1:6" ht="12.75">
      <c r="A18" s="205"/>
      <c r="B18" s="144" t="s">
        <v>62</v>
      </c>
      <c r="C18" s="285">
        <v>1</v>
      </c>
      <c r="D18" s="295">
        <v>184.1</v>
      </c>
      <c r="E18" s="233"/>
      <c r="F18" s="236"/>
    </row>
    <row r="19" spans="1:6" ht="11.25" customHeight="1">
      <c r="A19" s="31" t="s">
        <v>78</v>
      </c>
      <c r="B19" s="143" t="s">
        <v>81</v>
      </c>
      <c r="C19" s="289">
        <v>6</v>
      </c>
      <c r="D19" s="57"/>
      <c r="E19" s="36"/>
      <c r="F19" s="21">
        <v>40800</v>
      </c>
    </row>
    <row r="20" spans="1:6" ht="11.25" customHeight="1">
      <c r="A20" s="220" t="s">
        <v>86</v>
      </c>
      <c r="B20" s="44" t="s">
        <v>87</v>
      </c>
      <c r="C20" s="287"/>
      <c r="D20" s="149"/>
      <c r="E20" s="15"/>
      <c r="F20" s="30"/>
    </row>
    <row r="21" spans="1:6" ht="12.75">
      <c r="A21" s="223"/>
      <c r="B21" s="146" t="s">
        <v>82</v>
      </c>
      <c r="C21" s="287">
        <v>1</v>
      </c>
      <c r="D21" s="147">
        <v>210</v>
      </c>
      <c r="E21" s="231">
        <v>280</v>
      </c>
      <c r="F21" s="234">
        <f>E21*F5</f>
        <v>1338.4</v>
      </c>
    </row>
    <row r="22" spans="1:6" ht="12.75" customHeight="1">
      <c r="A22" s="223"/>
      <c r="B22" s="146" t="s">
        <v>83</v>
      </c>
      <c r="C22" s="287">
        <v>1</v>
      </c>
      <c r="D22" s="147">
        <v>70</v>
      </c>
      <c r="E22" s="233"/>
      <c r="F22" s="236"/>
    </row>
    <row r="23" spans="1:6" ht="11.25" customHeight="1">
      <c r="A23" s="223"/>
      <c r="B23" s="44" t="s">
        <v>84</v>
      </c>
      <c r="C23" s="287"/>
      <c r="D23" s="149"/>
      <c r="E23" s="15"/>
      <c r="F23" s="30"/>
    </row>
    <row r="24" spans="1:6" ht="12.75">
      <c r="A24" s="221"/>
      <c r="B24" s="146" t="s">
        <v>85</v>
      </c>
      <c r="C24" s="287">
        <v>1</v>
      </c>
      <c r="D24" s="147">
        <v>120</v>
      </c>
      <c r="E24" s="15">
        <v>120</v>
      </c>
      <c r="F24" s="30">
        <f>E24*F5</f>
        <v>573.6</v>
      </c>
    </row>
    <row r="25" spans="1:6" ht="12.75">
      <c r="A25" s="220" t="s">
        <v>101</v>
      </c>
      <c r="B25" s="151" t="s">
        <v>27</v>
      </c>
      <c r="C25" s="290"/>
      <c r="D25" s="150"/>
      <c r="E25" s="15"/>
      <c r="F25" s="30"/>
    </row>
    <row r="26" spans="1:6" ht="12.75">
      <c r="A26" s="221"/>
      <c r="B26" s="146" t="s">
        <v>100</v>
      </c>
      <c r="C26" s="287">
        <v>1</v>
      </c>
      <c r="D26" s="147">
        <v>452</v>
      </c>
      <c r="E26" s="15">
        <v>452</v>
      </c>
      <c r="F26" s="30">
        <f>E26*F5</f>
        <v>2160.56</v>
      </c>
    </row>
    <row r="27" spans="1:6" ht="12" customHeight="1">
      <c r="A27" s="220" t="s">
        <v>123</v>
      </c>
      <c r="B27" s="50" t="s">
        <v>118</v>
      </c>
      <c r="C27" s="286"/>
      <c r="D27" s="8"/>
      <c r="E27" s="15"/>
      <c r="F27" s="30"/>
    </row>
    <row r="28" spans="1:6" ht="12.75">
      <c r="A28" s="223"/>
      <c r="B28" s="43" t="s">
        <v>119</v>
      </c>
      <c r="C28" s="263">
        <v>10</v>
      </c>
      <c r="D28" s="69">
        <v>17</v>
      </c>
      <c r="E28" s="231">
        <v>497</v>
      </c>
      <c r="F28" s="234">
        <f>E28*F5</f>
        <v>2375.6600000000003</v>
      </c>
    </row>
    <row r="29" spans="1:6" ht="12.75">
      <c r="A29" s="223"/>
      <c r="B29" s="43" t="s">
        <v>120</v>
      </c>
      <c r="C29" s="263">
        <v>10</v>
      </c>
      <c r="D29" s="69">
        <v>12</v>
      </c>
      <c r="E29" s="232"/>
      <c r="F29" s="235"/>
    </row>
    <row r="30" spans="1:6" ht="12.75">
      <c r="A30" s="223"/>
      <c r="B30" s="43" t="s">
        <v>121</v>
      </c>
      <c r="C30" s="263">
        <v>1</v>
      </c>
      <c r="D30" s="69">
        <v>400</v>
      </c>
      <c r="E30" s="232"/>
      <c r="F30" s="235"/>
    </row>
    <row r="31" spans="1:6" ht="12.75">
      <c r="A31" s="221"/>
      <c r="B31" s="43" t="s">
        <v>122</v>
      </c>
      <c r="C31" s="263">
        <v>10</v>
      </c>
      <c r="D31" s="69">
        <v>68</v>
      </c>
      <c r="E31" s="233"/>
      <c r="F31" s="236"/>
    </row>
    <row r="32" spans="1:6" ht="12.75">
      <c r="A32" s="220" t="s">
        <v>154</v>
      </c>
      <c r="B32" s="44" t="s">
        <v>153</v>
      </c>
      <c r="C32" s="264"/>
      <c r="D32" s="268"/>
      <c r="E32" s="41"/>
      <c r="F32" s="42"/>
    </row>
    <row r="33" spans="1:6" ht="12.75">
      <c r="A33" s="223"/>
      <c r="B33" s="176" t="s">
        <v>150</v>
      </c>
      <c r="C33" s="288">
        <v>1</v>
      </c>
      <c r="D33" s="296">
        <v>40</v>
      </c>
      <c r="E33" s="231">
        <v>268.8</v>
      </c>
      <c r="F33" s="234">
        <f>E33*F5</f>
        <v>1284.864</v>
      </c>
    </row>
    <row r="34" spans="1:6" ht="12.75">
      <c r="A34" s="223"/>
      <c r="B34" s="176" t="s">
        <v>151</v>
      </c>
      <c r="C34" s="288">
        <v>1</v>
      </c>
      <c r="D34" s="296">
        <v>54</v>
      </c>
      <c r="E34" s="232"/>
      <c r="F34" s="235"/>
    </row>
    <row r="35" spans="1:6" ht="12.75">
      <c r="A35" s="223"/>
      <c r="B35" s="176" t="s">
        <v>47</v>
      </c>
      <c r="C35" s="288">
        <v>8</v>
      </c>
      <c r="D35" s="296">
        <v>100.8</v>
      </c>
      <c r="E35" s="232"/>
      <c r="F35" s="235"/>
    </row>
    <row r="36" spans="1:6" ht="12.75">
      <c r="A36" s="221"/>
      <c r="B36" s="176" t="s">
        <v>152</v>
      </c>
      <c r="C36" s="288">
        <v>1</v>
      </c>
      <c r="D36" s="296">
        <v>74</v>
      </c>
      <c r="E36" s="233"/>
      <c r="F36" s="236"/>
    </row>
    <row r="37" spans="1:6" ht="11.25" customHeight="1">
      <c r="A37" s="237" t="s">
        <v>180</v>
      </c>
      <c r="B37" s="44" t="s">
        <v>181</v>
      </c>
      <c r="C37" s="265"/>
      <c r="D37" s="268"/>
      <c r="E37" s="41"/>
      <c r="F37" s="42"/>
    </row>
    <row r="38" spans="1:6" ht="12.75">
      <c r="A38" s="238"/>
      <c r="B38" s="43" t="s">
        <v>128</v>
      </c>
      <c r="C38" s="263">
        <v>6</v>
      </c>
      <c r="D38" s="69">
        <v>870</v>
      </c>
      <c r="E38" s="231">
        <v>6094</v>
      </c>
      <c r="F38" s="234">
        <f>E38*F5</f>
        <v>29129.32</v>
      </c>
    </row>
    <row r="39" spans="1:6" ht="12.75">
      <c r="A39" s="238"/>
      <c r="B39" s="43" t="s">
        <v>173</v>
      </c>
      <c r="C39" s="263">
        <v>2</v>
      </c>
      <c r="D39" s="70">
        <v>3000</v>
      </c>
      <c r="E39" s="232"/>
      <c r="F39" s="235"/>
    </row>
    <row r="40" spans="1:6" ht="12.75">
      <c r="A40" s="238"/>
      <c r="B40" s="43" t="s">
        <v>174</v>
      </c>
      <c r="C40" s="263">
        <v>2</v>
      </c>
      <c r="D40" s="69">
        <v>680</v>
      </c>
      <c r="E40" s="232"/>
      <c r="F40" s="235"/>
    </row>
    <row r="41" spans="1:6" ht="12.75">
      <c r="A41" s="238"/>
      <c r="B41" s="43" t="s">
        <v>175</v>
      </c>
      <c r="C41" s="263">
        <v>1</v>
      </c>
      <c r="D41" s="69">
        <v>320</v>
      </c>
      <c r="E41" s="232"/>
      <c r="F41" s="235"/>
    </row>
    <row r="42" spans="1:6" ht="12.75">
      <c r="A42" s="238"/>
      <c r="B42" s="43" t="s">
        <v>176</v>
      </c>
      <c r="C42" s="263">
        <v>5.75</v>
      </c>
      <c r="D42" s="69">
        <v>750</v>
      </c>
      <c r="E42" s="232"/>
      <c r="F42" s="235"/>
    </row>
    <row r="43" spans="1:6" ht="12.75">
      <c r="A43" s="238"/>
      <c r="B43" s="43" t="s">
        <v>177</v>
      </c>
      <c r="C43" s="263">
        <v>2.75</v>
      </c>
      <c r="D43" s="69">
        <v>260</v>
      </c>
      <c r="E43" s="232"/>
      <c r="F43" s="235"/>
    </row>
    <row r="44" spans="1:6" ht="12.75">
      <c r="A44" s="238"/>
      <c r="B44" s="43" t="s">
        <v>178</v>
      </c>
      <c r="C44" s="263">
        <v>1</v>
      </c>
      <c r="D44" s="69">
        <v>72</v>
      </c>
      <c r="E44" s="232"/>
      <c r="F44" s="235"/>
    </row>
    <row r="45" spans="1:6" ht="12.75">
      <c r="A45" s="238"/>
      <c r="B45" s="43" t="s">
        <v>179</v>
      </c>
      <c r="C45" s="263">
        <v>1</v>
      </c>
      <c r="D45" s="69">
        <v>142</v>
      </c>
      <c r="E45" s="233"/>
      <c r="F45" s="236"/>
    </row>
    <row r="46" spans="1:6" ht="12.75">
      <c r="A46" s="238"/>
      <c r="B46" s="44" t="s">
        <v>182</v>
      </c>
      <c r="C46" s="265"/>
      <c r="D46" s="268"/>
      <c r="E46" s="41"/>
      <c r="F46" s="42"/>
    </row>
    <row r="47" spans="1:6" ht="12.75">
      <c r="A47" s="239"/>
      <c r="B47" s="43" t="s">
        <v>150</v>
      </c>
      <c r="C47" s="263">
        <v>2</v>
      </c>
      <c r="D47" s="69">
        <v>80</v>
      </c>
      <c r="E47" s="15">
        <v>80</v>
      </c>
      <c r="F47" s="30">
        <f>E47*F5</f>
        <v>382.40000000000003</v>
      </c>
    </row>
    <row r="48" spans="1:6" ht="12.75">
      <c r="A48" s="220" t="s">
        <v>195</v>
      </c>
      <c r="B48" s="48" t="s">
        <v>191</v>
      </c>
      <c r="C48" s="266"/>
      <c r="D48" s="297"/>
      <c r="E48" s="36"/>
      <c r="F48" s="38"/>
    </row>
    <row r="49" spans="1:6" ht="12.75">
      <c r="A49" s="223"/>
      <c r="B49" s="49" t="s">
        <v>66</v>
      </c>
      <c r="C49" s="266">
        <v>1.7</v>
      </c>
      <c r="D49" s="174">
        <v>33.66</v>
      </c>
      <c r="E49" s="184">
        <v>869.03</v>
      </c>
      <c r="F49" s="187">
        <f>E49*F5</f>
        <v>4153.9634</v>
      </c>
    </row>
    <row r="50" spans="1:6" ht="12.75">
      <c r="A50" s="223"/>
      <c r="B50" s="49" t="s">
        <v>94</v>
      </c>
      <c r="C50" s="266">
        <v>17</v>
      </c>
      <c r="D50" s="174">
        <v>93.5</v>
      </c>
      <c r="E50" s="185"/>
      <c r="F50" s="188"/>
    </row>
    <row r="51" spans="1:6" ht="12.75">
      <c r="A51" s="223"/>
      <c r="B51" s="49" t="s">
        <v>67</v>
      </c>
      <c r="C51" s="266">
        <v>23</v>
      </c>
      <c r="D51" s="174">
        <v>414</v>
      </c>
      <c r="E51" s="185"/>
      <c r="F51" s="188"/>
    </row>
    <row r="52" spans="1:6" ht="12.75">
      <c r="A52" s="223"/>
      <c r="B52" s="49" t="s">
        <v>69</v>
      </c>
      <c r="C52" s="266">
        <v>3</v>
      </c>
      <c r="D52" s="174">
        <v>327.87</v>
      </c>
      <c r="E52" s="186"/>
      <c r="F52" s="189"/>
    </row>
    <row r="53" spans="1:6" ht="12.75">
      <c r="A53" s="223"/>
      <c r="B53" s="48" t="s">
        <v>192</v>
      </c>
      <c r="C53" s="266"/>
      <c r="D53" s="297"/>
      <c r="E53" s="180"/>
      <c r="F53" s="181"/>
    </row>
    <row r="54" spans="1:6" ht="12.75">
      <c r="A54" s="223"/>
      <c r="B54" s="49" t="s">
        <v>100</v>
      </c>
      <c r="C54" s="266">
        <v>1</v>
      </c>
      <c r="D54" s="174">
        <v>452</v>
      </c>
      <c r="E54" s="40">
        <v>452</v>
      </c>
      <c r="F54" s="63">
        <f>E54*F5</f>
        <v>2160.56</v>
      </c>
    </row>
    <row r="55" spans="1:6" ht="12" customHeight="1">
      <c r="A55" s="223"/>
      <c r="B55" s="45" t="s">
        <v>193</v>
      </c>
      <c r="C55" s="266"/>
      <c r="D55" s="297"/>
      <c r="E55" s="40"/>
      <c r="F55" s="63"/>
    </row>
    <row r="56" spans="1:6" ht="12.75">
      <c r="A56" s="221"/>
      <c r="B56" s="49" t="s">
        <v>194</v>
      </c>
      <c r="C56" s="266">
        <v>1</v>
      </c>
      <c r="D56" s="174">
        <v>240</v>
      </c>
      <c r="E56" s="40">
        <v>240</v>
      </c>
      <c r="F56" s="63">
        <f>E56*F5</f>
        <v>1147.2</v>
      </c>
    </row>
    <row r="57" spans="1:6" ht="12.75">
      <c r="A57" s="220" t="s">
        <v>216</v>
      </c>
      <c r="B57" s="48" t="s">
        <v>182</v>
      </c>
      <c r="C57" s="265"/>
      <c r="D57" s="268"/>
      <c r="E57" s="15"/>
      <c r="F57" s="30"/>
    </row>
    <row r="58" spans="1:6" ht="12.75">
      <c r="A58" s="223"/>
      <c r="B58" s="49" t="s">
        <v>150</v>
      </c>
      <c r="C58" s="266">
        <v>1</v>
      </c>
      <c r="D58" s="174">
        <v>40</v>
      </c>
      <c r="E58" s="231">
        <v>555.01</v>
      </c>
      <c r="F58" s="234">
        <f>E58*F5</f>
        <v>2652.9478</v>
      </c>
    </row>
    <row r="59" spans="1:6" ht="12.75">
      <c r="A59" s="223"/>
      <c r="B59" s="49" t="s">
        <v>100</v>
      </c>
      <c r="C59" s="266">
        <v>1</v>
      </c>
      <c r="D59" s="174">
        <v>452</v>
      </c>
      <c r="E59" s="232"/>
      <c r="F59" s="235"/>
    </row>
    <row r="60" spans="1:6" ht="12.75">
      <c r="A60" s="223"/>
      <c r="B60" s="49" t="s">
        <v>205</v>
      </c>
      <c r="C60" s="266">
        <v>5</v>
      </c>
      <c r="D60" s="174">
        <v>63.01</v>
      </c>
      <c r="E60" s="233"/>
      <c r="F60" s="236"/>
    </row>
    <row r="61" spans="1:6" ht="12.75">
      <c r="A61" s="223"/>
      <c r="B61" s="44" t="s">
        <v>211</v>
      </c>
      <c r="C61" s="265"/>
      <c r="D61" s="268"/>
      <c r="E61" s="15"/>
      <c r="F61" s="30"/>
    </row>
    <row r="62" spans="1:6" ht="12.75">
      <c r="A62" s="223"/>
      <c r="B62" s="49" t="s">
        <v>176</v>
      </c>
      <c r="C62" s="266">
        <v>1</v>
      </c>
      <c r="D62" s="174">
        <v>132</v>
      </c>
      <c r="E62" s="15">
        <v>132</v>
      </c>
      <c r="F62" s="30">
        <f>E62*F5</f>
        <v>630.96</v>
      </c>
    </row>
    <row r="63" spans="1:6" ht="10.5" customHeight="1">
      <c r="A63" s="223"/>
      <c r="B63" s="45" t="s">
        <v>217</v>
      </c>
      <c r="C63" s="286"/>
      <c r="D63" s="8"/>
      <c r="E63" s="15"/>
      <c r="F63" s="30"/>
    </row>
    <row r="64" spans="1:6" ht="12.75">
      <c r="A64" s="223"/>
      <c r="B64" s="49" t="s">
        <v>212</v>
      </c>
      <c r="C64" s="266">
        <v>1</v>
      </c>
      <c r="D64" s="174">
        <v>20</v>
      </c>
      <c r="E64" s="231">
        <v>2255.86</v>
      </c>
      <c r="F64" s="234">
        <f>E64*F5</f>
        <v>10783.010800000002</v>
      </c>
    </row>
    <row r="65" spans="1:6" ht="12.75">
      <c r="A65" s="223"/>
      <c r="B65" s="49" t="s">
        <v>213</v>
      </c>
      <c r="C65" s="266">
        <v>2</v>
      </c>
      <c r="D65" s="174">
        <v>68</v>
      </c>
      <c r="E65" s="232"/>
      <c r="F65" s="235"/>
    </row>
    <row r="66" spans="1:6" ht="12.75">
      <c r="A66" s="223"/>
      <c r="B66" s="49" t="s">
        <v>59</v>
      </c>
      <c r="C66" s="266">
        <v>1</v>
      </c>
      <c r="D66" s="174">
        <v>45</v>
      </c>
      <c r="E66" s="232"/>
      <c r="F66" s="235"/>
    </row>
    <row r="67" spans="1:6" ht="12.75">
      <c r="A67" s="223"/>
      <c r="B67" s="49" t="s">
        <v>61</v>
      </c>
      <c r="C67" s="266">
        <v>1</v>
      </c>
      <c r="D67" s="174">
        <v>110</v>
      </c>
      <c r="E67" s="232"/>
      <c r="F67" s="235"/>
    </row>
    <row r="68" spans="1:6" ht="12.75">
      <c r="A68" s="223"/>
      <c r="B68" s="49" t="s">
        <v>93</v>
      </c>
      <c r="C68" s="266">
        <v>1</v>
      </c>
      <c r="D68" s="174">
        <v>110</v>
      </c>
      <c r="E68" s="232"/>
      <c r="F68" s="235"/>
    </row>
    <row r="69" spans="1:6" ht="12.75">
      <c r="A69" s="223"/>
      <c r="B69" s="49" t="s">
        <v>88</v>
      </c>
      <c r="C69" s="266">
        <v>1</v>
      </c>
      <c r="D69" s="174">
        <v>210</v>
      </c>
      <c r="E69" s="232"/>
      <c r="F69" s="235"/>
    </row>
    <row r="70" spans="1:6" ht="12.75">
      <c r="A70" s="223"/>
      <c r="B70" s="49" t="s">
        <v>89</v>
      </c>
      <c r="C70" s="266">
        <v>2</v>
      </c>
      <c r="D70" s="297">
        <v>1070</v>
      </c>
      <c r="E70" s="232"/>
      <c r="F70" s="235"/>
    </row>
    <row r="71" spans="1:6" ht="12.75">
      <c r="A71" s="223"/>
      <c r="B71" s="49" t="s">
        <v>105</v>
      </c>
      <c r="C71" s="266">
        <v>1</v>
      </c>
      <c r="D71" s="174">
        <v>140</v>
      </c>
      <c r="E71" s="232"/>
      <c r="F71" s="235"/>
    </row>
    <row r="72" spans="1:6" ht="12.75">
      <c r="A72" s="223"/>
      <c r="B72" s="49" t="s">
        <v>214</v>
      </c>
      <c r="C72" s="266">
        <v>1</v>
      </c>
      <c r="D72" s="174">
        <v>95</v>
      </c>
      <c r="E72" s="232"/>
      <c r="F72" s="235"/>
    </row>
    <row r="73" spans="1:6" ht="12.75">
      <c r="A73" s="221"/>
      <c r="B73" s="49" t="s">
        <v>215</v>
      </c>
      <c r="C73" s="266">
        <v>7</v>
      </c>
      <c r="D73" s="174">
        <v>387.86</v>
      </c>
      <c r="E73" s="233"/>
      <c r="F73" s="236"/>
    </row>
    <row r="74" spans="1:6" ht="12.75">
      <c r="A74" s="220" t="s">
        <v>252</v>
      </c>
      <c r="B74" s="48" t="s">
        <v>182</v>
      </c>
      <c r="C74" s="265"/>
      <c r="D74" s="268"/>
      <c r="E74" s="15"/>
      <c r="F74" s="30"/>
    </row>
    <row r="75" spans="1:6" ht="12.75">
      <c r="A75" s="223"/>
      <c r="B75" s="49" t="s">
        <v>150</v>
      </c>
      <c r="C75" s="266">
        <v>2</v>
      </c>
      <c r="D75" s="174">
        <v>80</v>
      </c>
      <c r="E75" s="15">
        <v>80</v>
      </c>
      <c r="F75" s="30">
        <f>E75*F5</f>
        <v>382.40000000000003</v>
      </c>
    </row>
    <row r="76" spans="1:6" ht="12.75">
      <c r="A76" s="223"/>
      <c r="B76" s="44" t="s">
        <v>238</v>
      </c>
      <c r="C76" s="265"/>
      <c r="D76" s="268"/>
      <c r="E76" s="15"/>
      <c r="F76" s="30"/>
    </row>
    <row r="77" spans="1:6" ht="12.75">
      <c r="A77" s="223"/>
      <c r="B77" s="49" t="s">
        <v>135</v>
      </c>
      <c r="C77" s="266">
        <v>2</v>
      </c>
      <c r="D77" s="174">
        <v>491</v>
      </c>
      <c r="E77" s="15">
        <v>491</v>
      </c>
      <c r="F77" s="30">
        <f>E77*F5</f>
        <v>2346.98</v>
      </c>
    </row>
    <row r="78" spans="1:6" ht="11.25" customHeight="1">
      <c r="A78" s="223"/>
      <c r="B78" s="45" t="s">
        <v>236</v>
      </c>
      <c r="C78" s="266"/>
      <c r="D78" s="174"/>
      <c r="E78" s="15"/>
      <c r="F78" s="30"/>
    </row>
    <row r="79" spans="1:6" ht="12.75">
      <c r="A79" s="223"/>
      <c r="B79" s="49" t="s">
        <v>247</v>
      </c>
      <c r="C79" s="266">
        <v>2</v>
      </c>
      <c r="D79" s="174">
        <v>28</v>
      </c>
      <c r="E79" s="231">
        <v>336.5</v>
      </c>
      <c r="F79" s="234">
        <f>E79*F5</f>
        <v>1608.47</v>
      </c>
    </row>
    <row r="80" spans="1:6" ht="12.75">
      <c r="A80" s="223"/>
      <c r="B80" s="49" t="s">
        <v>106</v>
      </c>
      <c r="C80" s="266">
        <v>1</v>
      </c>
      <c r="D80" s="174">
        <v>142.7</v>
      </c>
      <c r="E80" s="232"/>
      <c r="F80" s="235"/>
    </row>
    <row r="81" spans="1:6" ht="12.75">
      <c r="A81" s="223"/>
      <c r="B81" s="49" t="s">
        <v>60</v>
      </c>
      <c r="C81" s="266">
        <v>1</v>
      </c>
      <c r="D81" s="174">
        <v>45.6</v>
      </c>
      <c r="E81" s="232"/>
      <c r="F81" s="235"/>
    </row>
    <row r="82" spans="1:6" ht="12.75">
      <c r="A82" s="223"/>
      <c r="B82" s="49" t="s">
        <v>248</v>
      </c>
      <c r="C82" s="266">
        <v>1</v>
      </c>
      <c r="D82" s="174">
        <v>21.2</v>
      </c>
      <c r="E82" s="232"/>
      <c r="F82" s="235"/>
    </row>
    <row r="83" spans="1:6" ht="12.75">
      <c r="A83" s="223"/>
      <c r="B83" s="49" t="s">
        <v>61</v>
      </c>
      <c r="C83" s="266">
        <v>1</v>
      </c>
      <c r="D83" s="174">
        <v>99</v>
      </c>
      <c r="E83" s="233"/>
      <c r="F83" s="236"/>
    </row>
    <row r="84" spans="1:6" ht="11.25" customHeight="1">
      <c r="A84" s="223"/>
      <c r="B84" s="48" t="s">
        <v>126</v>
      </c>
      <c r="C84" s="286"/>
      <c r="D84" s="8"/>
      <c r="E84" s="15"/>
      <c r="F84" s="30"/>
    </row>
    <row r="85" spans="1:6" ht="12.75">
      <c r="A85" s="223"/>
      <c r="B85" s="49" t="s">
        <v>249</v>
      </c>
      <c r="C85" s="266">
        <v>2</v>
      </c>
      <c r="D85" s="174">
        <v>330</v>
      </c>
      <c r="E85" s="231">
        <v>330.72</v>
      </c>
      <c r="F85" s="234">
        <f>E85*F5</f>
        <v>1580.8416000000002</v>
      </c>
    </row>
    <row r="86" spans="1:6" ht="12.75">
      <c r="A86" s="223"/>
      <c r="B86" s="49" t="s">
        <v>250</v>
      </c>
      <c r="C86" s="266">
        <v>2</v>
      </c>
      <c r="D86" s="174">
        <v>0.72</v>
      </c>
      <c r="E86" s="233"/>
      <c r="F86" s="236"/>
    </row>
    <row r="87" spans="1:6" ht="10.5" customHeight="1">
      <c r="A87" s="223"/>
      <c r="B87" s="45" t="s">
        <v>64</v>
      </c>
      <c r="C87" s="286"/>
      <c r="D87" s="8"/>
      <c r="E87" s="15"/>
      <c r="F87" s="30"/>
    </row>
    <row r="88" spans="1:6" ht="12.75">
      <c r="A88" s="223"/>
      <c r="B88" s="49" t="s">
        <v>65</v>
      </c>
      <c r="C88" s="266">
        <v>10</v>
      </c>
      <c r="D88" s="174">
        <v>309.8</v>
      </c>
      <c r="E88" s="231">
        <v>8454.84</v>
      </c>
      <c r="F88" s="234">
        <f>E88*F5</f>
        <v>40414.135200000004</v>
      </c>
    </row>
    <row r="89" spans="1:6" ht="12.75">
      <c r="A89" s="223"/>
      <c r="B89" s="49" t="s">
        <v>66</v>
      </c>
      <c r="C89" s="266">
        <v>30</v>
      </c>
      <c r="D89" s="174">
        <v>594</v>
      </c>
      <c r="E89" s="232"/>
      <c r="F89" s="235"/>
    </row>
    <row r="90" spans="1:6" ht="12.75">
      <c r="A90" s="223"/>
      <c r="B90" s="49" t="s">
        <v>67</v>
      </c>
      <c r="C90" s="266">
        <v>45</v>
      </c>
      <c r="D90" s="174">
        <v>810</v>
      </c>
      <c r="E90" s="232"/>
      <c r="F90" s="235"/>
    </row>
    <row r="91" spans="1:6" ht="12.75">
      <c r="A91" s="223"/>
      <c r="B91" s="49" t="s">
        <v>251</v>
      </c>
      <c r="C91" s="266">
        <v>35</v>
      </c>
      <c r="D91" s="174">
        <v>761.25</v>
      </c>
      <c r="E91" s="232"/>
      <c r="F91" s="235"/>
    </row>
    <row r="92" spans="1:6" ht="12.75">
      <c r="A92" s="223"/>
      <c r="B92" s="49" t="s">
        <v>80</v>
      </c>
      <c r="C92" s="266">
        <v>12</v>
      </c>
      <c r="D92" s="297">
        <v>1608.19</v>
      </c>
      <c r="E92" s="232"/>
      <c r="F92" s="235"/>
    </row>
    <row r="93" spans="1:6" ht="12.75">
      <c r="A93" s="221"/>
      <c r="B93" s="49" t="s">
        <v>71</v>
      </c>
      <c r="C93" s="266">
        <v>40</v>
      </c>
      <c r="D93" s="297">
        <v>4371.6</v>
      </c>
      <c r="E93" s="233"/>
      <c r="F93" s="236"/>
    </row>
    <row r="94" spans="1:6" ht="11.25" customHeight="1">
      <c r="A94" s="31"/>
      <c r="B94" s="89" t="s">
        <v>38</v>
      </c>
      <c r="C94" s="107"/>
      <c r="D94" s="108">
        <f>SUM(D8:D47)</f>
        <v>9811.26</v>
      </c>
      <c r="E94" s="109">
        <f>SUM(E8:E47)</f>
        <v>9811.26</v>
      </c>
      <c r="F94" s="110">
        <f>SUM(F8:F93)</f>
        <v>155559.2916</v>
      </c>
    </row>
    <row r="95" spans="1:6" ht="12.75">
      <c r="A95" s="31"/>
      <c r="B95" s="111" t="s">
        <v>40</v>
      </c>
      <c r="C95" s="105"/>
      <c r="D95" s="112"/>
      <c r="E95" s="106"/>
      <c r="F95" s="113"/>
    </row>
    <row r="96" spans="1:6" ht="11.25" customHeight="1">
      <c r="A96" s="220" t="s">
        <v>53</v>
      </c>
      <c r="B96" s="44" t="s">
        <v>27</v>
      </c>
      <c r="C96" s="67"/>
      <c r="D96" s="68"/>
      <c r="E96" s="15"/>
      <c r="F96" s="30"/>
    </row>
    <row r="97" spans="1:6" ht="11.25" customHeight="1">
      <c r="A97" s="221"/>
      <c r="B97" s="49" t="s">
        <v>47</v>
      </c>
      <c r="C97" s="72">
        <v>6</v>
      </c>
      <c r="D97" s="47">
        <v>87.6</v>
      </c>
      <c r="E97" s="15"/>
      <c r="F97" s="30">
        <v>87.6</v>
      </c>
    </row>
    <row r="98" spans="1:6" ht="10.5" customHeight="1">
      <c r="A98" s="220" t="s">
        <v>52</v>
      </c>
      <c r="B98" s="44" t="s">
        <v>50</v>
      </c>
      <c r="C98" s="1"/>
      <c r="D98" s="132"/>
      <c r="E98" s="106"/>
      <c r="F98" s="113"/>
    </row>
    <row r="99" spans="1:6" ht="12.75">
      <c r="A99" s="221"/>
      <c r="B99" s="131" t="s">
        <v>51</v>
      </c>
      <c r="C99" s="129">
        <v>2</v>
      </c>
      <c r="D99" s="130">
        <v>100</v>
      </c>
      <c r="E99" s="106"/>
      <c r="F99" s="114">
        <v>100</v>
      </c>
    </row>
    <row r="100" spans="1:6" ht="12.75" hidden="1">
      <c r="A100" s="31"/>
      <c r="B100" s="161" t="s">
        <v>146</v>
      </c>
      <c r="C100" s="162" t="s">
        <v>147</v>
      </c>
      <c r="D100" s="163" t="s">
        <v>148</v>
      </c>
      <c r="E100" s="137" t="s">
        <v>149</v>
      </c>
      <c r="F100" s="42"/>
    </row>
    <row r="101" spans="1:6" ht="12.75" customHeight="1" hidden="1">
      <c r="A101" s="104"/>
      <c r="B101" s="161">
        <v>4075.33</v>
      </c>
      <c r="C101" s="162">
        <v>11.08</v>
      </c>
      <c r="D101" s="163">
        <v>12</v>
      </c>
      <c r="E101" s="137">
        <f>B101*C101*D101</f>
        <v>541855.8768</v>
      </c>
      <c r="F101" s="42"/>
    </row>
    <row r="102" spans="1:6" ht="11.25" customHeight="1">
      <c r="A102" s="104"/>
      <c r="B102" s="190" t="s">
        <v>3</v>
      </c>
      <c r="C102" s="222"/>
      <c r="D102" s="222"/>
      <c r="E102" s="191"/>
      <c r="F102" s="42"/>
    </row>
    <row r="103" spans="1:7" ht="12.75" customHeight="1">
      <c r="A103" s="5"/>
      <c r="B103" s="270" t="s">
        <v>6</v>
      </c>
      <c r="C103" s="271"/>
      <c r="D103" s="271"/>
      <c r="E103" s="272"/>
      <c r="F103" s="22">
        <f>B101*G103</f>
        <v>74905.38861666</v>
      </c>
      <c r="G103">
        <v>18.380202</v>
      </c>
    </row>
    <row r="104" spans="1:7" ht="12" customHeight="1">
      <c r="A104" s="26"/>
      <c r="B104" s="270" t="s">
        <v>28</v>
      </c>
      <c r="C104" s="271"/>
      <c r="D104" s="271"/>
      <c r="E104" s="272"/>
      <c r="F104" s="22">
        <f>E101*G104</f>
        <v>162556.76304</v>
      </c>
      <c r="G104" s="164">
        <v>0.3</v>
      </c>
    </row>
    <row r="105" spans="1:6" ht="12.75" customHeight="1">
      <c r="A105" s="26"/>
      <c r="B105" s="270" t="s">
        <v>29</v>
      </c>
      <c r="C105" s="271"/>
      <c r="D105" s="271"/>
      <c r="E105" s="272"/>
      <c r="F105" s="22"/>
    </row>
    <row r="106" spans="1:6" ht="15">
      <c r="A106" s="23"/>
      <c r="B106" s="273" t="s">
        <v>30</v>
      </c>
      <c r="C106" s="274"/>
      <c r="D106" s="274"/>
      <c r="E106" s="275"/>
      <c r="F106" s="22">
        <v>8309.16</v>
      </c>
    </row>
    <row r="107" spans="1:6" ht="15">
      <c r="A107" s="23"/>
      <c r="B107" s="273" t="s">
        <v>31</v>
      </c>
      <c r="C107" s="274"/>
      <c r="D107" s="274"/>
      <c r="E107" s="275"/>
      <c r="F107" s="22">
        <v>3168</v>
      </c>
    </row>
    <row r="108" spans="1:7" ht="15">
      <c r="A108" s="23"/>
      <c r="B108" s="273" t="s">
        <v>32</v>
      </c>
      <c r="C108" s="274"/>
      <c r="D108" s="274"/>
      <c r="E108" s="275"/>
      <c r="F108" s="22">
        <f>E101*G108</f>
        <v>59604.146448</v>
      </c>
      <c r="G108" s="164">
        <v>0.11</v>
      </c>
    </row>
    <row r="109" spans="1:7" ht="11.25" customHeight="1">
      <c r="A109" s="23"/>
      <c r="B109" s="276" t="s">
        <v>33</v>
      </c>
      <c r="C109" s="277"/>
      <c r="D109" s="277"/>
      <c r="E109" s="278"/>
      <c r="F109" s="88">
        <f>E101*G109</f>
        <v>28176.505593599995</v>
      </c>
      <c r="G109" s="165">
        <v>0.052</v>
      </c>
    </row>
    <row r="110" spans="1:7" ht="11.25" customHeight="1">
      <c r="A110" s="23"/>
      <c r="B110" s="279" t="s">
        <v>264</v>
      </c>
      <c r="C110" s="280"/>
      <c r="D110" s="280"/>
      <c r="E110" s="281"/>
      <c r="F110" s="88">
        <v>19692</v>
      </c>
      <c r="G110" s="164">
        <v>0.03</v>
      </c>
    </row>
    <row r="111" spans="1:6" ht="11.25" customHeight="1">
      <c r="A111" s="6"/>
      <c r="B111" s="212" t="s">
        <v>7</v>
      </c>
      <c r="C111" s="213"/>
      <c r="D111" s="213"/>
      <c r="E111" s="214"/>
      <c r="F111" s="51">
        <f>SUM(F94:F110)</f>
        <v>512158.85529825994</v>
      </c>
    </row>
    <row r="112" spans="1:6" ht="12" customHeight="1">
      <c r="A112" s="6"/>
      <c r="B112" s="206" t="s">
        <v>34</v>
      </c>
      <c r="C112" s="207"/>
      <c r="D112" s="207"/>
      <c r="E112" s="208"/>
      <c r="F112" s="54">
        <v>518892</v>
      </c>
    </row>
    <row r="113" spans="1:6" ht="10.5" customHeight="1">
      <c r="A113" s="6"/>
      <c r="B113" s="206" t="s">
        <v>35</v>
      </c>
      <c r="C113" s="207"/>
      <c r="D113" s="207"/>
      <c r="E113" s="208"/>
      <c r="F113" s="54">
        <f>F112-F111</f>
        <v>6733.144701740064</v>
      </c>
    </row>
    <row r="114" spans="1:6" ht="12" customHeight="1">
      <c r="A114" s="282" t="s">
        <v>263</v>
      </c>
      <c r="B114" s="282"/>
      <c r="C114" s="282"/>
      <c r="D114" s="282"/>
      <c r="E114" s="282"/>
      <c r="F114" s="54">
        <v>105626</v>
      </c>
    </row>
    <row r="115" spans="1:6" ht="9.75" customHeight="1">
      <c r="A115" s="201" t="s">
        <v>36</v>
      </c>
      <c r="B115" s="202"/>
      <c r="C115" s="202"/>
      <c r="D115" s="202"/>
      <c r="E115" s="202"/>
      <c r="F115" s="203"/>
    </row>
    <row r="116" spans="1:6" ht="12.75" customHeight="1">
      <c r="A116" s="201" t="s">
        <v>37</v>
      </c>
      <c r="B116" s="202"/>
      <c r="C116" s="202"/>
      <c r="D116" s="202"/>
      <c r="E116" s="202"/>
      <c r="F116" s="203"/>
    </row>
  </sheetData>
  <sheetProtection/>
  <mergeCells count="58">
    <mergeCell ref="A114:E114"/>
    <mergeCell ref="A57:A73"/>
    <mergeCell ref="E58:E60"/>
    <mergeCell ref="F58:F60"/>
    <mergeCell ref="E64:E73"/>
    <mergeCell ref="F64:F73"/>
    <mergeCell ref="F49:F52"/>
    <mergeCell ref="B113:E113"/>
    <mergeCell ref="B104:E104"/>
    <mergeCell ref="A115:F115"/>
    <mergeCell ref="A3:A4"/>
    <mergeCell ref="A98:A99"/>
    <mergeCell ref="B106:E106"/>
    <mergeCell ref="A96:A97"/>
    <mergeCell ref="A27:A31"/>
    <mergeCell ref="A48:A56"/>
    <mergeCell ref="E49:E52"/>
    <mergeCell ref="A116:F116"/>
    <mergeCell ref="B103:E103"/>
    <mergeCell ref="B109:E109"/>
    <mergeCell ref="B112:E112"/>
    <mergeCell ref="B102:E102"/>
    <mergeCell ref="B107:E107"/>
    <mergeCell ref="B108:E108"/>
    <mergeCell ref="B110:E110"/>
    <mergeCell ref="B111:E111"/>
    <mergeCell ref="B105:E105"/>
    <mergeCell ref="E3:E4"/>
    <mergeCell ref="A1:F1"/>
    <mergeCell ref="A2:F2"/>
    <mergeCell ref="B3:B4"/>
    <mergeCell ref="C3:D3"/>
    <mergeCell ref="F3:F4"/>
    <mergeCell ref="A7:A13"/>
    <mergeCell ref="A32:A36"/>
    <mergeCell ref="E33:E36"/>
    <mergeCell ref="F8:F13"/>
    <mergeCell ref="A25:A26"/>
    <mergeCell ref="E28:E31"/>
    <mergeCell ref="E8:E13"/>
    <mergeCell ref="E21:E22"/>
    <mergeCell ref="A14:A18"/>
    <mergeCell ref="E15:E18"/>
    <mergeCell ref="F15:F18"/>
    <mergeCell ref="E38:E45"/>
    <mergeCell ref="F38:F45"/>
    <mergeCell ref="A37:A47"/>
    <mergeCell ref="F28:F31"/>
    <mergeCell ref="A20:A24"/>
    <mergeCell ref="F21:F22"/>
    <mergeCell ref="F33:F36"/>
    <mergeCell ref="A74:A93"/>
    <mergeCell ref="E79:E83"/>
    <mergeCell ref="F79:F83"/>
    <mergeCell ref="E85:E86"/>
    <mergeCell ref="F85:F86"/>
    <mergeCell ref="E88:E93"/>
    <mergeCell ref="F88:F9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1"/>
  <sheetViews>
    <sheetView zoomScalePageLayoutView="0" workbookViewId="0" topLeftCell="A34">
      <selection activeCell="K10" sqref="K10"/>
    </sheetView>
  </sheetViews>
  <sheetFormatPr defaultColWidth="9.00390625" defaultRowHeight="12.75"/>
  <cols>
    <col min="1" max="1" width="3.75390625" style="0" customWidth="1"/>
    <col min="2" max="2" width="49.75390625" style="0" customWidth="1"/>
    <col min="3" max="3" width="8.25390625" style="0" customWidth="1"/>
    <col min="4" max="4" width="8.75390625" style="0" customWidth="1"/>
    <col min="5" max="5" width="9.875" style="0" hidden="1" customWidth="1"/>
    <col min="6" max="6" width="11.00390625" style="0" customWidth="1"/>
    <col min="7" max="7" width="9.125" style="0" hidden="1" customWidth="1"/>
  </cols>
  <sheetData>
    <row r="1" spans="1:6" ht="12.75">
      <c r="A1" s="201" t="s">
        <v>42</v>
      </c>
      <c r="B1" s="202"/>
      <c r="C1" s="202"/>
      <c r="D1" s="202"/>
      <c r="E1" s="202"/>
      <c r="F1" s="203"/>
    </row>
    <row r="2" spans="1:6" ht="12.75">
      <c r="A2" s="201" t="s">
        <v>16</v>
      </c>
      <c r="B2" s="202"/>
      <c r="C2" s="202"/>
      <c r="D2" s="202"/>
      <c r="E2" s="202"/>
      <c r="F2" s="203"/>
    </row>
    <row r="3" spans="1:6" ht="12.75" customHeight="1">
      <c r="A3" s="204" t="s">
        <v>26</v>
      </c>
      <c r="B3" s="192" t="s">
        <v>5</v>
      </c>
      <c r="C3" s="190" t="s">
        <v>21</v>
      </c>
      <c r="D3" s="191"/>
      <c r="E3" s="192" t="s">
        <v>25</v>
      </c>
      <c r="F3" s="192" t="s">
        <v>22</v>
      </c>
    </row>
    <row r="4" spans="1:6" ht="29.25" customHeight="1">
      <c r="A4" s="205"/>
      <c r="B4" s="193"/>
      <c r="C4" s="2" t="s">
        <v>4</v>
      </c>
      <c r="D4" s="2" t="s">
        <v>23</v>
      </c>
      <c r="E4" s="193"/>
      <c r="F4" s="193"/>
    </row>
    <row r="5" spans="1:6" ht="12" customHeight="1" hidden="1">
      <c r="A5" s="24"/>
      <c r="B5" s="3"/>
      <c r="C5" s="1"/>
      <c r="D5" s="1"/>
      <c r="E5" s="1"/>
      <c r="F5" s="1">
        <v>4.78</v>
      </c>
    </row>
    <row r="6" spans="1:6" ht="12.75" customHeight="1">
      <c r="A6" s="24" t="s">
        <v>0</v>
      </c>
      <c r="B6" s="3" t="s">
        <v>1</v>
      </c>
      <c r="C6" s="1"/>
      <c r="D6" s="1"/>
      <c r="E6" s="1"/>
      <c r="F6" s="1"/>
    </row>
    <row r="7" spans="1:6" ht="15">
      <c r="A7" s="220" t="s">
        <v>53</v>
      </c>
      <c r="B7" s="50" t="s">
        <v>54</v>
      </c>
      <c r="C7" s="1"/>
      <c r="D7" s="8"/>
      <c r="E7" s="40"/>
      <c r="F7" s="46"/>
    </row>
    <row r="8" spans="1:6" ht="12.75">
      <c r="A8" s="221"/>
      <c r="B8" s="49" t="s">
        <v>55</v>
      </c>
      <c r="C8" s="266">
        <v>1</v>
      </c>
      <c r="D8" s="174">
        <v>300</v>
      </c>
      <c r="E8" s="10">
        <v>300</v>
      </c>
      <c r="F8" s="21">
        <f>E8*F5</f>
        <v>1434</v>
      </c>
    </row>
    <row r="9" spans="1:6" ht="18.75">
      <c r="A9" s="31" t="s">
        <v>78</v>
      </c>
      <c r="B9" s="143" t="s">
        <v>81</v>
      </c>
      <c r="C9" s="289">
        <v>6</v>
      </c>
      <c r="D9" s="57"/>
      <c r="E9" s="36"/>
      <c r="F9" s="21">
        <v>40800</v>
      </c>
    </row>
    <row r="10" spans="1:6" ht="12.75">
      <c r="A10" s="220" t="s">
        <v>101</v>
      </c>
      <c r="B10" s="151" t="s">
        <v>102</v>
      </c>
      <c r="C10" s="290"/>
      <c r="D10" s="150"/>
      <c r="E10" s="36"/>
      <c r="F10" s="21"/>
    </row>
    <row r="11" spans="1:6" ht="12.75">
      <c r="A11" s="223"/>
      <c r="B11" s="146" t="s">
        <v>97</v>
      </c>
      <c r="C11" s="287">
        <v>55</v>
      </c>
      <c r="D11" s="147">
        <v>20.9</v>
      </c>
      <c r="E11" s="184">
        <v>180.9</v>
      </c>
      <c r="F11" s="240">
        <f>E11*F5</f>
        <v>864.7020000000001</v>
      </c>
    </row>
    <row r="12" spans="1:6" ht="12.75">
      <c r="A12" s="223"/>
      <c r="B12" s="146" t="s">
        <v>103</v>
      </c>
      <c r="C12" s="287">
        <v>2</v>
      </c>
      <c r="D12" s="147">
        <v>160</v>
      </c>
      <c r="E12" s="186"/>
      <c r="F12" s="242"/>
    </row>
    <row r="13" spans="1:6" ht="15">
      <c r="A13" s="223"/>
      <c r="B13" s="45" t="s">
        <v>104</v>
      </c>
      <c r="C13" s="298"/>
      <c r="D13" s="13"/>
      <c r="E13" s="10"/>
      <c r="F13" s="21"/>
    </row>
    <row r="14" spans="1:6" ht="12.75">
      <c r="A14" s="223"/>
      <c r="B14" s="146" t="s">
        <v>105</v>
      </c>
      <c r="C14" s="287">
        <v>1</v>
      </c>
      <c r="D14" s="147">
        <v>140</v>
      </c>
      <c r="E14" s="184">
        <v>1045</v>
      </c>
      <c r="F14" s="240">
        <f>E14*F5</f>
        <v>4995.1</v>
      </c>
    </row>
    <row r="15" spans="1:6" ht="12.75">
      <c r="A15" s="223"/>
      <c r="B15" s="146" t="s">
        <v>90</v>
      </c>
      <c r="C15" s="287">
        <v>1</v>
      </c>
      <c r="D15" s="147">
        <v>345</v>
      </c>
      <c r="E15" s="185"/>
      <c r="F15" s="241"/>
    </row>
    <row r="16" spans="1:6" ht="12.75">
      <c r="A16" s="223"/>
      <c r="B16" s="146" t="s">
        <v>106</v>
      </c>
      <c r="C16" s="287">
        <v>1</v>
      </c>
      <c r="D16" s="147">
        <v>300</v>
      </c>
      <c r="E16" s="185"/>
      <c r="F16" s="241"/>
    </row>
    <row r="17" spans="1:6" ht="12.75">
      <c r="A17" s="223"/>
      <c r="B17" s="146" t="s">
        <v>107</v>
      </c>
      <c r="C17" s="287">
        <v>1</v>
      </c>
      <c r="D17" s="147">
        <v>60</v>
      </c>
      <c r="E17" s="185"/>
      <c r="F17" s="241"/>
    </row>
    <row r="18" spans="1:6" ht="12.75">
      <c r="A18" s="223"/>
      <c r="B18" s="146" t="s">
        <v>108</v>
      </c>
      <c r="C18" s="287">
        <v>1</v>
      </c>
      <c r="D18" s="147">
        <v>200</v>
      </c>
      <c r="E18" s="186"/>
      <c r="F18" s="242"/>
    </row>
    <row r="19" spans="1:6" ht="12.75">
      <c r="A19" s="223"/>
      <c r="B19" s="44" t="s">
        <v>72</v>
      </c>
      <c r="C19" s="286"/>
      <c r="D19" s="8"/>
      <c r="E19" s="10"/>
      <c r="F19" s="21"/>
    </row>
    <row r="20" spans="1:6" ht="12.75">
      <c r="A20" s="223"/>
      <c r="B20" s="146" t="s">
        <v>109</v>
      </c>
      <c r="C20" s="287">
        <v>5</v>
      </c>
      <c r="D20" s="147">
        <v>137.5</v>
      </c>
      <c r="E20" s="184">
        <v>1007.5</v>
      </c>
      <c r="F20" s="240">
        <f>E20*F5</f>
        <v>4815.85</v>
      </c>
    </row>
    <row r="21" spans="1:6" ht="12.75">
      <c r="A21" s="223"/>
      <c r="B21" s="146" t="s">
        <v>73</v>
      </c>
      <c r="C21" s="287">
        <v>10</v>
      </c>
      <c r="D21" s="147">
        <v>870</v>
      </c>
      <c r="E21" s="186"/>
      <c r="F21" s="242"/>
    </row>
    <row r="22" spans="1:6" ht="15">
      <c r="A22" s="220" t="s">
        <v>123</v>
      </c>
      <c r="B22" s="50" t="s">
        <v>111</v>
      </c>
      <c r="C22" s="286"/>
      <c r="D22" s="8"/>
      <c r="E22" s="10"/>
      <c r="F22" s="21"/>
    </row>
    <row r="23" spans="1:6" ht="12.75">
      <c r="A23" s="223"/>
      <c r="B23" s="43" t="s">
        <v>124</v>
      </c>
      <c r="C23" s="263">
        <v>1</v>
      </c>
      <c r="D23" s="69">
        <v>260</v>
      </c>
      <c r="E23" s="184">
        <v>858.57</v>
      </c>
      <c r="F23" s="240">
        <f>E23*F5</f>
        <v>4103.9646</v>
      </c>
    </row>
    <row r="24" spans="1:6" ht="12.75">
      <c r="A24" s="221"/>
      <c r="B24" s="43" t="s">
        <v>94</v>
      </c>
      <c r="C24" s="263">
        <v>100</v>
      </c>
      <c r="D24" s="69">
        <v>598.57</v>
      </c>
      <c r="E24" s="186"/>
      <c r="F24" s="242"/>
    </row>
    <row r="25" spans="1:6" ht="12.75">
      <c r="A25" s="220" t="s">
        <v>154</v>
      </c>
      <c r="B25" s="44" t="s">
        <v>155</v>
      </c>
      <c r="C25" s="264"/>
      <c r="D25" s="268"/>
      <c r="E25" s="36"/>
      <c r="F25" s="21"/>
    </row>
    <row r="26" spans="1:6" ht="12.75">
      <c r="A26" s="223"/>
      <c r="B26" s="176" t="s">
        <v>94</v>
      </c>
      <c r="C26" s="288">
        <v>50</v>
      </c>
      <c r="D26" s="296">
        <v>286</v>
      </c>
      <c r="E26" s="10">
        <v>286</v>
      </c>
      <c r="F26" s="21">
        <f>E26*F5</f>
        <v>1367.0800000000002</v>
      </c>
    </row>
    <row r="27" spans="1:6" ht="12.75">
      <c r="A27" s="223"/>
      <c r="B27" s="44" t="s">
        <v>157</v>
      </c>
      <c r="C27" s="264"/>
      <c r="D27" s="268"/>
      <c r="E27" s="36"/>
      <c r="F27" s="37"/>
    </row>
    <row r="28" spans="1:6" ht="12.75">
      <c r="A28" s="223"/>
      <c r="B28" s="176" t="s">
        <v>158</v>
      </c>
      <c r="C28" s="288">
        <v>12</v>
      </c>
      <c r="D28" s="296">
        <v>114</v>
      </c>
      <c r="E28" s="184">
        <v>785</v>
      </c>
      <c r="F28" s="240">
        <f>E28*F5</f>
        <v>3752.3</v>
      </c>
    </row>
    <row r="29" spans="1:6" ht="12.75">
      <c r="A29" s="223"/>
      <c r="B29" s="176" t="s">
        <v>159</v>
      </c>
      <c r="C29" s="288">
        <v>1</v>
      </c>
      <c r="D29" s="296">
        <v>235</v>
      </c>
      <c r="E29" s="185"/>
      <c r="F29" s="241"/>
    </row>
    <row r="30" spans="1:6" ht="12.75">
      <c r="A30" s="223"/>
      <c r="B30" s="176" t="s">
        <v>160</v>
      </c>
      <c r="C30" s="288">
        <v>2</v>
      </c>
      <c r="D30" s="296">
        <v>64</v>
      </c>
      <c r="E30" s="185"/>
      <c r="F30" s="241"/>
    </row>
    <row r="31" spans="1:6" ht="12.75">
      <c r="A31" s="223"/>
      <c r="B31" s="176" t="s">
        <v>161</v>
      </c>
      <c r="C31" s="288">
        <v>3</v>
      </c>
      <c r="D31" s="296">
        <v>132</v>
      </c>
      <c r="E31" s="185"/>
      <c r="F31" s="241"/>
    </row>
    <row r="32" spans="1:6" ht="12.75">
      <c r="A32" s="223"/>
      <c r="B32" s="176" t="s">
        <v>93</v>
      </c>
      <c r="C32" s="288">
        <v>1</v>
      </c>
      <c r="D32" s="296">
        <v>110</v>
      </c>
      <c r="E32" s="185"/>
      <c r="F32" s="241"/>
    </row>
    <row r="33" spans="1:6" ht="12.75">
      <c r="A33" s="223"/>
      <c r="B33" s="176" t="s">
        <v>107</v>
      </c>
      <c r="C33" s="288">
        <v>1</v>
      </c>
      <c r="D33" s="296">
        <v>75</v>
      </c>
      <c r="E33" s="185"/>
      <c r="F33" s="241"/>
    </row>
    <row r="34" spans="1:6" ht="12.75">
      <c r="A34" s="221"/>
      <c r="B34" s="176" t="s">
        <v>162</v>
      </c>
      <c r="C34" s="288">
        <v>1</v>
      </c>
      <c r="D34" s="296">
        <v>55</v>
      </c>
      <c r="E34" s="186"/>
      <c r="F34" s="242"/>
    </row>
    <row r="35" spans="1:6" ht="12.75">
      <c r="A35" s="220" t="s">
        <v>180</v>
      </c>
      <c r="B35" s="44" t="s">
        <v>186</v>
      </c>
      <c r="C35" s="265"/>
      <c r="D35" s="268"/>
      <c r="E35" s="36"/>
      <c r="F35" s="37"/>
    </row>
    <row r="36" spans="1:6" ht="12.75">
      <c r="A36" s="223"/>
      <c r="B36" s="43" t="s">
        <v>183</v>
      </c>
      <c r="C36" s="263">
        <v>1</v>
      </c>
      <c r="D36" s="69">
        <v>54</v>
      </c>
      <c r="E36" s="184">
        <v>1908.58</v>
      </c>
      <c r="F36" s="240">
        <f>E36*F5</f>
        <v>9123.0124</v>
      </c>
    </row>
    <row r="37" spans="1:6" ht="12.75">
      <c r="A37" s="223"/>
      <c r="B37" s="43" t="s">
        <v>60</v>
      </c>
      <c r="C37" s="263">
        <v>1</v>
      </c>
      <c r="D37" s="69">
        <v>99.58</v>
      </c>
      <c r="E37" s="185"/>
      <c r="F37" s="241"/>
    </row>
    <row r="38" spans="1:6" ht="12.75">
      <c r="A38" s="223"/>
      <c r="B38" s="43" t="s">
        <v>184</v>
      </c>
      <c r="C38" s="263">
        <v>3</v>
      </c>
      <c r="D38" s="70">
        <v>1755</v>
      </c>
      <c r="E38" s="186"/>
      <c r="F38" s="242"/>
    </row>
    <row r="39" spans="1:6" ht="12.75">
      <c r="A39" s="223"/>
      <c r="B39" s="44" t="s">
        <v>111</v>
      </c>
      <c r="C39" s="265"/>
      <c r="D39" s="268"/>
      <c r="E39" s="81"/>
      <c r="F39" s="46"/>
    </row>
    <row r="40" spans="1:6" ht="12.75">
      <c r="A40" s="221"/>
      <c r="B40" s="43" t="s">
        <v>94</v>
      </c>
      <c r="C40" s="263">
        <v>100</v>
      </c>
      <c r="D40" s="69">
        <v>550</v>
      </c>
      <c r="E40" s="81">
        <v>550</v>
      </c>
      <c r="F40" s="46">
        <f>E40*F5</f>
        <v>2629</v>
      </c>
    </row>
    <row r="41" spans="1:6" ht="15">
      <c r="A41" s="220" t="s">
        <v>195</v>
      </c>
      <c r="B41" s="45" t="s">
        <v>198</v>
      </c>
      <c r="C41" s="286"/>
      <c r="D41" s="8"/>
      <c r="E41" s="81"/>
      <c r="F41" s="46"/>
    </row>
    <row r="42" spans="1:6" ht="12.75">
      <c r="A42" s="223"/>
      <c r="B42" s="49" t="s">
        <v>196</v>
      </c>
      <c r="C42" s="266">
        <v>1</v>
      </c>
      <c r="D42" s="174">
        <v>164</v>
      </c>
      <c r="E42" s="184">
        <v>178</v>
      </c>
      <c r="F42" s="240">
        <f>E42*F5</f>
        <v>850.84</v>
      </c>
    </row>
    <row r="43" spans="1:6" ht="12.75">
      <c r="A43" s="223"/>
      <c r="B43" s="49" t="s">
        <v>197</v>
      </c>
      <c r="C43" s="266">
        <v>2</v>
      </c>
      <c r="D43" s="174">
        <v>14</v>
      </c>
      <c r="E43" s="186"/>
      <c r="F43" s="242"/>
    </row>
    <row r="44" spans="1:6" ht="12.75">
      <c r="A44" s="223"/>
      <c r="B44" s="48" t="s">
        <v>191</v>
      </c>
      <c r="C44" s="266"/>
      <c r="D44" s="297"/>
      <c r="E44" s="81"/>
      <c r="F44" s="46"/>
    </row>
    <row r="45" spans="1:6" ht="12.75">
      <c r="A45" s="223"/>
      <c r="B45" s="49" t="s">
        <v>66</v>
      </c>
      <c r="C45" s="266">
        <v>1.65</v>
      </c>
      <c r="D45" s="174">
        <v>32.67</v>
      </c>
      <c r="E45" s="184">
        <v>928.94</v>
      </c>
      <c r="F45" s="240">
        <f>E45*F5</f>
        <v>4440.333200000001</v>
      </c>
    </row>
    <row r="46" spans="1:6" ht="12.75">
      <c r="A46" s="223"/>
      <c r="B46" s="49" t="s">
        <v>94</v>
      </c>
      <c r="C46" s="266">
        <v>16.5</v>
      </c>
      <c r="D46" s="174">
        <v>90.75</v>
      </c>
      <c r="E46" s="185"/>
      <c r="F46" s="241"/>
    </row>
    <row r="47" spans="1:6" ht="12.75">
      <c r="A47" s="223"/>
      <c r="B47" s="49" t="s">
        <v>67</v>
      </c>
      <c r="C47" s="266">
        <v>23.5</v>
      </c>
      <c r="D47" s="174">
        <v>423</v>
      </c>
      <c r="E47" s="185"/>
      <c r="F47" s="241"/>
    </row>
    <row r="48" spans="1:6" ht="12.75">
      <c r="A48" s="221"/>
      <c r="B48" s="49" t="s">
        <v>69</v>
      </c>
      <c r="C48" s="266">
        <v>3.5</v>
      </c>
      <c r="D48" s="174">
        <v>382.52</v>
      </c>
      <c r="E48" s="186"/>
      <c r="F48" s="242"/>
    </row>
    <row r="49" spans="1:6" ht="15">
      <c r="A49" s="220" t="s">
        <v>216</v>
      </c>
      <c r="B49" s="50" t="s">
        <v>217</v>
      </c>
      <c r="C49" s="286"/>
      <c r="D49" s="8"/>
      <c r="E49" s="81"/>
      <c r="F49" s="46"/>
    </row>
    <row r="50" spans="1:6" ht="12.75">
      <c r="A50" s="223"/>
      <c r="B50" s="49" t="s">
        <v>213</v>
      </c>
      <c r="C50" s="266">
        <v>1</v>
      </c>
      <c r="D50" s="174">
        <v>34</v>
      </c>
      <c r="E50" s="184">
        <v>449.95</v>
      </c>
      <c r="F50" s="240">
        <f>E50*F5</f>
        <v>2150.761</v>
      </c>
    </row>
    <row r="51" spans="1:6" ht="12.75">
      <c r="A51" s="223"/>
      <c r="B51" s="49" t="s">
        <v>218</v>
      </c>
      <c r="C51" s="266">
        <v>1</v>
      </c>
      <c r="D51" s="174">
        <v>40</v>
      </c>
      <c r="E51" s="185"/>
      <c r="F51" s="241"/>
    </row>
    <row r="52" spans="1:6" ht="12.75">
      <c r="A52" s="223"/>
      <c r="B52" s="49" t="s">
        <v>219</v>
      </c>
      <c r="C52" s="266">
        <v>1</v>
      </c>
      <c r="D52" s="174">
        <v>90</v>
      </c>
      <c r="E52" s="185"/>
      <c r="F52" s="241"/>
    </row>
    <row r="53" spans="1:6" ht="12.75">
      <c r="A53" s="223"/>
      <c r="B53" s="49" t="s">
        <v>220</v>
      </c>
      <c r="C53" s="266">
        <v>1</v>
      </c>
      <c r="D53" s="174">
        <v>75.95</v>
      </c>
      <c r="E53" s="185"/>
      <c r="F53" s="241"/>
    </row>
    <row r="54" spans="1:6" ht="12.75">
      <c r="A54" s="221"/>
      <c r="B54" s="49" t="s">
        <v>88</v>
      </c>
      <c r="C54" s="266">
        <v>1</v>
      </c>
      <c r="D54" s="174">
        <v>210</v>
      </c>
      <c r="E54" s="186"/>
      <c r="F54" s="242"/>
    </row>
    <row r="55" spans="1:6" ht="12.75">
      <c r="A55" s="127"/>
      <c r="B55" s="89" t="s">
        <v>38</v>
      </c>
      <c r="C55" s="299"/>
      <c r="D55" s="306"/>
      <c r="E55" s="115"/>
      <c r="F55" s="116">
        <f>SUM(F7:F54)</f>
        <v>81326.94319999998</v>
      </c>
    </row>
    <row r="56" spans="1:6" ht="12.75">
      <c r="A56" s="127"/>
      <c r="B56" s="111" t="s">
        <v>40</v>
      </c>
      <c r="C56" s="283"/>
      <c r="D56" s="99"/>
      <c r="E56" s="81"/>
      <c r="F56" s="46"/>
    </row>
    <row r="57" spans="1:6" ht="12.75">
      <c r="A57" s="31"/>
      <c r="B57" s="59" t="s">
        <v>27</v>
      </c>
      <c r="C57" s="266"/>
      <c r="D57" s="174"/>
      <c r="E57" s="81"/>
      <c r="F57" s="46"/>
    </row>
    <row r="58" spans="1:6" ht="18.75">
      <c r="A58" s="31" t="s">
        <v>78</v>
      </c>
      <c r="B58" s="49" t="s">
        <v>47</v>
      </c>
      <c r="C58" s="266">
        <v>5</v>
      </c>
      <c r="D58" s="174">
        <v>73</v>
      </c>
      <c r="E58" s="81"/>
      <c r="F58" s="46">
        <v>73</v>
      </c>
    </row>
    <row r="59" spans="1:6" ht="18.75">
      <c r="A59" s="31" t="s">
        <v>101</v>
      </c>
      <c r="B59" s="146" t="s">
        <v>47</v>
      </c>
      <c r="C59" s="287">
        <v>4</v>
      </c>
      <c r="D59" s="145">
        <v>50.4</v>
      </c>
      <c r="E59" s="81"/>
      <c r="F59" s="46">
        <v>50.4</v>
      </c>
    </row>
    <row r="60" spans="1:6" ht="13.5">
      <c r="A60" s="179" t="s">
        <v>185</v>
      </c>
      <c r="B60" s="43" t="s">
        <v>47</v>
      </c>
      <c r="C60" s="263">
        <v>8</v>
      </c>
      <c r="D60" s="65">
        <v>100.82</v>
      </c>
      <c r="E60" s="81"/>
      <c r="F60" s="46">
        <v>100.82</v>
      </c>
    </row>
    <row r="61" spans="1:6" ht="18.75">
      <c r="A61" s="179" t="s">
        <v>216</v>
      </c>
      <c r="B61" s="49" t="s">
        <v>205</v>
      </c>
      <c r="C61" s="266">
        <v>5</v>
      </c>
      <c r="D61" s="47">
        <v>63.01</v>
      </c>
      <c r="E61" s="81"/>
      <c r="F61" s="46">
        <v>63.01</v>
      </c>
    </row>
    <row r="62" spans="1:6" ht="12.75">
      <c r="A62" s="220" t="s">
        <v>154</v>
      </c>
      <c r="B62" s="44" t="s">
        <v>163</v>
      </c>
      <c r="C62" s="264"/>
      <c r="D62" s="153"/>
      <c r="E62" s="81"/>
      <c r="F62" s="46"/>
    </row>
    <row r="63" spans="1:6" ht="12.75">
      <c r="A63" s="221"/>
      <c r="B63" s="176" t="s">
        <v>156</v>
      </c>
      <c r="C63" s="288">
        <v>1</v>
      </c>
      <c r="D63" s="177">
        <v>234</v>
      </c>
      <c r="E63" s="81"/>
      <c r="F63" s="46">
        <v>234</v>
      </c>
    </row>
    <row r="64" spans="1:6" ht="12.75">
      <c r="A64" s="31"/>
      <c r="B64" s="85"/>
      <c r="C64" s="83"/>
      <c r="D64" s="84"/>
      <c r="E64" s="81"/>
      <c r="F64" s="46"/>
    </row>
    <row r="65" spans="1:6" ht="12.75" hidden="1">
      <c r="A65" s="31"/>
      <c r="B65" s="161" t="s">
        <v>146</v>
      </c>
      <c r="C65" s="162" t="s">
        <v>147</v>
      </c>
      <c r="D65" s="163" t="s">
        <v>148</v>
      </c>
      <c r="E65" s="137" t="s">
        <v>149</v>
      </c>
      <c r="F65" s="21"/>
    </row>
    <row r="66" spans="1:6" ht="13.5" customHeight="1" hidden="1">
      <c r="A66" s="31"/>
      <c r="B66" s="161">
        <v>4061.7</v>
      </c>
      <c r="C66" s="162">
        <v>11.08</v>
      </c>
      <c r="D66" s="163">
        <v>12</v>
      </c>
      <c r="E66" s="137">
        <f>B66*C66*D66</f>
        <v>540043.632</v>
      </c>
      <c r="F66" s="21"/>
    </row>
    <row r="67" spans="1:6" ht="12.75">
      <c r="A67" s="80"/>
      <c r="B67" s="190" t="s">
        <v>3</v>
      </c>
      <c r="C67" s="222"/>
      <c r="D67" s="222"/>
      <c r="E67" s="191"/>
      <c r="F67" s="46"/>
    </row>
    <row r="68" spans="1:7" ht="12.75" customHeight="1">
      <c r="A68" s="5"/>
      <c r="B68" s="209" t="s">
        <v>6</v>
      </c>
      <c r="C68" s="210"/>
      <c r="D68" s="210"/>
      <c r="E68" s="211"/>
      <c r="F68" s="22">
        <f>B66*G68</f>
        <v>74654.8664634</v>
      </c>
      <c r="G68">
        <v>18.380202</v>
      </c>
    </row>
    <row r="69" spans="1:7" ht="12.75" customHeight="1">
      <c r="A69" s="26"/>
      <c r="B69" s="209" t="s">
        <v>28</v>
      </c>
      <c r="C69" s="210"/>
      <c r="D69" s="210"/>
      <c r="E69" s="211"/>
      <c r="F69" s="22">
        <f>E66*G69</f>
        <v>162013.08959999998</v>
      </c>
      <c r="G69" s="164">
        <v>0.3</v>
      </c>
    </row>
    <row r="70" spans="1:6" ht="15.75">
      <c r="A70" s="26"/>
      <c r="B70" s="209" t="s">
        <v>29</v>
      </c>
      <c r="C70" s="210"/>
      <c r="D70" s="210"/>
      <c r="E70" s="211"/>
      <c r="F70" s="22"/>
    </row>
    <row r="71" spans="1:6" ht="15.75">
      <c r="A71" s="23"/>
      <c r="B71" s="195" t="s">
        <v>30</v>
      </c>
      <c r="C71" s="196"/>
      <c r="D71" s="196"/>
      <c r="E71" s="197"/>
      <c r="F71" s="22">
        <v>8276.64</v>
      </c>
    </row>
    <row r="72" spans="1:6" ht="15.75">
      <c r="A72" s="23"/>
      <c r="B72" s="195" t="s">
        <v>31</v>
      </c>
      <c r="C72" s="196"/>
      <c r="D72" s="196"/>
      <c r="E72" s="197"/>
      <c r="F72" s="22">
        <v>3239</v>
      </c>
    </row>
    <row r="73" spans="1:7" ht="15.75">
      <c r="A73" s="23"/>
      <c r="B73" s="195" t="s">
        <v>32</v>
      </c>
      <c r="C73" s="196"/>
      <c r="D73" s="196"/>
      <c r="E73" s="197"/>
      <c r="F73" s="22">
        <f>E66*G73</f>
        <v>59404.79952</v>
      </c>
      <c r="G73" s="164">
        <v>0.11</v>
      </c>
    </row>
    <row r="74" spans="1:7" ht="12.75">
      <c r="A74" s="23"/>
      <c r="B74" s="198" t="s">
        <v>33</v>
      </c>
      <c r="C74" s="199"/>
      <c r="D74" s="199"/>
      <c r="E74" s="200"/>
      <c r="F74" s="22">
        <f>E66*G74</f>
        <v>28082.268863999998</v>
      </c>
      <c r="G74" s="165">
        <v>0.052</v>
      </c>
    </row>
    <row r="75" spans="1:7" ht="15">
      <c r="A75" s="23"/>
      <c r="B75" s="279" t="s">
        <v>264</v>
      </c>
      <c r="C75" s="280"/>
      <c r="D75" s="280"/>
      <c r="E75" s="281"/>
      <c r="F75" s="88">
        <v>18701</v>
      </c>
      <c r="G75" s="164">
        <v>0.03</v>
      </c>
    </row>
    <row r="76" spans="1:7" ht="12.75">
      <c r="A76" s="6"/>
      <c r="B76" s="212" t="s">
        <v>7</v>
      </c>
      <c r="C76" s="213"/>
      <c r="D76" s="213"/>
      <c r="E76" s="214"/>
      <c r="F76" s="51">
        <f>SUM(F55:F75)</f>
        <v>436219.8376474</v>
      </c>
      <c r="G76" s="164"/>
    </row>
    <row r="77" spans="1:6" ht="12.75">
      <c r="A77" s="6"/>
      <c r="B77" s="206" t="s">
        <v>34</v>
      </c>
      <c r="C77" s="207"/>
      <c r="D77" s="207"/>
      <c r="E77" s="208"/>
      <c r="F77" s="54">
        <v>498469</v>
      </c>
    </row>
    <row r="78" spans="1:6" ht="12.75">
      <c r="A78" s="6"/>
      <c r="B78" s="206" t="s">
        <v>35</v>
      </c>
      <c r="C78" s="207"/>
      <c r="D78" s="207"/>
      <c r="E78" s="208"/>
      <c r="F78" s="54">
        <f>F77-F76</f>
        <v>62249.16235260002</v>
      </c>
    </row>
    <row r="79" spans="1:6" ht="12.75">
      <c r="A79" s="215" t="s">
        <v>263</v>
      </c>
      <c r="B79" s="215"/>
      <c r="C79" s="215"/>
      <c r="D79" s="215"/>
      <c r="E79" s="215"/>
      <c r="F79" s="54">
        <v>112384</v>
      </c>
    </row>
    <row r="80" spans="1:6" ht="12.75" customHeight="1">
      <c r="A80" s="201" t="s">
        <v>36</v>
      </c>
      <c r="B80" s="202"/>
      <c r="C80" s="202"/>
      <c r="D80" s="202"/>
      <c r="E80" s="202"/>
      <c r="F80" s="203"/>
    </row>
    <row r="81" spans="1:6" ht="12.75">
      <c r="A81" s="201" t="s">
        <v>37</v>
      </c>
      <c r="B81" s="202"/>
      <c r="C81" s="202"/>
      <c r="D81" s="202"/>
      <c r="E81" s="202"/>
      <c r="F81" s="203"/>
    </row>
  </sheetData>
  <sheetProtection/>
  <mergeCells count="48">
    <mergeCell ref="A79:E79"/>
    <mergeCell ref="F50:F54"/>
    <mergeCell ref="F11:F12"/>
    <mergeCell ref="E14:E18"/>
    <mergeCell ref="F14:F18"/>
    <mergeCell ref="E20:E21"/>
    <mergeCell ref="F20:F21"/>
    <mergeCell ref="E36:E38"/>
    <mergeCell ref="A41:A48"/>
    <mergeCell ref="E42:E43"/>
    <mergeCell ref="F42:F43"/>
    <mergeCell ref="E45:E48"/>
    <mergeCell ref="F45:F48"/>
    <mergeCell ref="B71:E71"/>
    <mergeCell ref="B68:E68"/>
    <mergeCell ref="B69:E69"/>
    <mergeCell ref="B70:E70"/>
    <mergeCell ref="B67:E67"/>
    <mergeCell ref="A10:A21"/>
    <mergeCell ref="E11:E12"/>
    <mergeCell ref="A49:A54"/>
    <mergeCell ref="E50:E54"/>
    <mergeCell ref="A81:F81"/>
    <mergeCell ref="B73:E73"/>
    <mergeCell ref="B75:E75"/>
    <mergeCell ref="B72:E72"/>
    <mergeCell ref="B76:E76"/>
    <mergeCell ref="B77:E77"/>
    <mergeCell ref="B78:E78"/>
    <mergeCell ref="A80:F80"/>
    <mergeCell ref="B74:E74"/>
    <mergeCell ref="A1:F1"/>
    <mergeCell ref="A2:F2"/>
    <mergeCell ref="A3:A4"/>
    <mergeCell ref="B3:B4"/>
    <mergeCell ref="C3:D3"/>
    <mergeCell ref="A7:A8"/>
    <mergeCell ref="F3:F4"/>
    <mergeCell ref="E3:E4"/>
    <mergeCell ref="F36:F38"/>
    <mergeCell ref="A25:A34"/>
    <mergeCell ref="A62:A63"/>
    <mergeCell ref="E28:E34"/>
    <mergeCell ref="F28:F34"/>
    <mergeCell ref="E23:E24"/>
    <mergeCell ref="F23:F24"/>
    <mergeCell ref="A22:A24"/>
    <mergeCell ref="A35:A4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Главный Бухгалтер</cp:lastModifiedBy>
  <cp:lastPrinted>2018-02-05T08:36:05Z</cp:lastPrinted>
  <dcterms:created xsi:type="dcterms:W3CDTF">2013-03-18T12:40:57Z</dcterms:created>
  <dcterms:modified xsi:type="dcterms:W3CDTF">2018-02-05T08:37:06Z</dcterms:modified>
  <cp:category/>
  <cp:version/>
  <cp:contentType/>
  <cp:contentStatus/>
</cp:coreProperties>
</file>