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firstSheet="7" activeTab="12"/>
  </bookViews>
  <sheets>
    <sheet name="дом.№3" sheetId="1" r:id="rId1"/>
    <sheet name="дом№4" sheetId="2" r:id="rId2"/>
    <sheet name="дом№5" sheetId="3" r:id="rId3"/>
    <sheet name="дом№6" sheetId="4" r:id="rId4"/>
    <sheet name="дом№7" sheetId="5" r:id="rId5"/>
    <sheet name="дом№8" sheetId="6" r:id="rId6"/>
    <sheet name="дом№9" sheetId="7" r:id="rId7"/>
    <sheet name="дом№10" sheetId="8" r:id="rId8"/>
    <sheet name="дом№11" sheetId="9" r:id="rId9"/>
    <sheet name="дом№12" sheetId="10" r:id="rId10"/>
    <sheet name="дом№13" sheetId="11" r:id="rId11"/>
    <sheet name="дом№27" sheetId="12" r:id="rId12"/>
    <sheet name="дом№28" sheetId="13" r:id="rId13"/>
  </sheets>
  <definedNames/>
  <calcPr fullCalcOnLoad="1"/>
</workbook>
</file>

<file path=xl/sharedStrings.xml><?xml version="1.0" encoding="utf-8"?>
<sst xmlns="http://schemas.openxmlformats.org/spreadsheetml/2006/main" count="663" uniqueCount="263">
  <si>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</si>
  <si>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</si>
  <si>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</si>
  <si>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</si>
  <si>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</si>
  <si>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Освещение мест общего пользования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</si>
  <si>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</si>
  <si>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</si>
  <si>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</si>
  <si>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</si>
  <si>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</si>
  <si>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п. Биофабрика, ул. Киреевского,3</t>
  </si>
  <si>
    <t>Орловский р-он,п. Биофабрика, ул. Киреевского,4</t>
  </si>
  <si>
    <t>Орловский р-он, п. Биофабрика, ул. Киреевского,5</t>
  </si>
  <si>
    <t>Орловский р-он, п. Биофабрика, ул. Киреевского,6</t>
  </si>
  <si>
    <t>Орловский р-он, п. Биофабрика, ул. Киреевского,7</t>
  </si>
  <si>
    <t>Орловский р-он, п. Биофабрика, ул. Киреевского,8</t>
  </si>
  <si>
    <t>Орловский р-он,п. Биофабрика, ул. Киреевского,9</t>
  </si>
  <si>
    <t>Орловский р-он, п. Биофабрика, ул. Киреевского,10</t>
  </si>
  <si>
    <t>Орловский р-он, п. Биофабрика, ул. Киреевского,11</t>
  </si>
  <si>
    <t>Орловский р-он,п. Биофабрика, ул. Киреевского,12</t>
  </si>
  <si>
    <t>Орловский р-он, п. Биофабрика, ул. Киреевского,13</t>
  </si>
  <si>
    <t>Орловский р-он, п. Биофабрика, ул. Киреевского,27</t>
  </si>
  <si>
    <t>Орловский р-он, п. Биофабрика, ул. Киреевского,28</t>
  </si>
  <si>
    <t>ТМЦ</t>
  </si>
  <si>
    <t>стоимость работ</t>
  </si>
  <si>
    <t>стоимость ТМЦ</t>
  </si>
  <si>
    <t>сумма ТМЦ</t>
  </si>
  <si>
    <t>период</t>
  </si>
  <si>
    <t>Финансовый результат (остаток)</t>
  </si>
  <si>
    <t>ст-сть ТМЦ</t>
  </si>
  <si>
    <t>Дератизация мест общего пользования</t>
  </si>
  <si>
    <t>Замена 2 стояков на отоплении от кв.25 до ц/трубы в подвале</t>
  </si>
  <si>
    <t xml:space="preserve"> </t>
  </si>
  <si>
    <t xml:space="preserve">   Кран шаровый лат 3\4 г\г руч</t>
  </si>
  <si>
    <t xml:space="preserve">   Муфта ПП ВР 20х 1\2амер.</t>
  </si>
  <si>
    <t xml:space="preserve">   Муфта ПП ВР 20х3\4 амер.</t>
  </si>
  <si>
    <t xml:space="preserve">   Уголок п\п 20\90</t>
  </si>
  <si>
    <t xml:space="preserve">   Муфта  п\п 20</t>
  </si>
  <si>
    <t xml:space="preserve">   Труба PN 20 * 20мм</t>
  </si>
  <si>
    <t xml:space="preserve">   Муфта ППР 20</t>
  </si>
  <si>
    <t xml:space="preserve">   Диск 230 по металлу</t>
  </si>
  <si>
    <t xml:space="preserve">   Сварочные электроды</t>
  </si>
  <si>
    <t xml:space="preserve">   Датчик движения ДД  010 бел.</t>
  </si>
  <si>
    <t xml:space="preserve">   Дюбель пласт. с забив. гвоздем 5*35</t>
  </si>
  <si>
    <t xml:space="preserve">   Дюбель пласт. с забив. гвоздем 6*4</t>
  </si>
  <si>
    <t xml:space="preserve">   Арматура Нбб 64-60</t>
  </si>
  <si>
    <t xml:space="preserve">   Изолента 0,18*19 мм синяя 20 метров иэк</t>
  </si>
  <si>
    <t xml:space="preserve">   Лампа ЛОН 60</t>
  </si>
  <si>
    <t xml:space="preserve">   ПУНП (ПБПП) 3*2,5</t>
  </si>
  <si>
    <t xml:space="preserve">   Шар стекло</t>
  </si>
  <si>
    <t>январь</t>
  </si>
  <si>
    <t>Установка новых светил. на лест площадках в подъездах</t>
  </si>
  <si>
    <t>Сварочные работы в подвале (отопление)</t>
  </si>
  <si>
    <t>Освещение МОП</t>
  </si>
  <si>
    <t xml:space="preserve">   DIN-рейка 20см</t>
  </si>
  <si>
    <t xml:space="preserve">   Авт.выкл.ВА 47-29 1р 20А 4,5 КА</t>
  </si>
  <si>
    <t xml:space="preserve">   АПБПП (АПУНП) 2*2,5  Б провод</t>
  </si>
  <si>
    <t xml:space="preserve">   Держатель д\труб Д-16мм</t>
  </si>
  <si>
    <t xml:space="preserve">   Дюбель хомут 5-8мм</t>
  </si>
  <si>
    <t xml:space="preserve">   Труба ПХВ 16мм б. 100 м с зондом</t>
  </si>
  <si>
    <t xml:space="preserve">   Саморез 3,5*32</t>
  </si>
  <si>
    <t>Уличное освещение подъезда</t>
  </si>
  <si>
    <t>февраль</t>
  </si>
  <si>
    <t>Замена(новая) электр. по подвалу и выход на лест. пл.</t>
  </si>
  <si>
    <t>Установка новых светильников в подъезде</t>
  </si>
  <si>
    <t xml:space="preserve">   Датчик движения ДД  009 бел.</t>
  </si>
  <si>
    <t>Ремонт эл. проводки в подъезде</t>
  </si>
  <si>
    <t>Ремонт балкона</t>
  </si>
  <si>
    <t>Замена автомата в щите (подъезд 5)</t>
  </si>
  <si>
    <t xml:space="preserve">   АЕ 2056 100А</t>
  </si>
  <si>
    <t>Подводка и установка светильников над подъкездами</t>
  </si>
  <si>
    <t>Выключатель 1кл.</t>
  </si>
  <si>
    <t>ВВГ 2*1,5</t>
  </si>
  <si>
    <t>март</t>
  </si>
  <si>
    <t>Кран 11б27 Ду-20</t>
  </si>
  <si>
    <t>Кран шаровый 1/2 г/г</t>
  </si>
  <si>
    <t>Ремонт подъездов</t>
  </si>
  <si>
    <t>Клей для плитки</t>
  </si>
  <si>
    <t>Цемент</t>
  </si>
  <si>
    <t>Шпатлевка фасадная "Боларс"</t>
  </si>
  <si>
    <t>Грунтовка глубокого проникновения</t>
  </si>
  <si>
    <t>Побелка "Боларс"</t>
  </si>
  <si>
    <t>Эмаль ПФ -115 светло-голубая</t>
  </si>
  <si>
    <t>Эмаль ПФ-115 светло-голубая</t>
  </si>
  <si>
    <t>Эмаль ПФ-115 "Славен" белая</t>
  </si>
  <si>
    <t>Эмаль ПФ-266 красно-коричневая</t>
  </si>
  <si>
    <t>Ремонт системы отопления в подъезде</t>
  </si>
  <si>
    <t>Уборка мусора в подвале</t>
  </si>
  <si>
    <t>Мешки для мусора</t>
  </si>
  <si>
    <t>Ремонт эл. проводки в подвале</t>
  </si>
  <si>
    <t>Ремонт в/двери подъезд 3</t>
  </si>
  <si>
    <t>Петля д/мет дверей с шар ПГ 24 мм</t>
  </si>
  <si>
    <t>Освещение над подъездами</t>
  </si>
  <si>
    <t>Лампа ЛОН 60</t>
  </si>
  <si>
    <t>Ремонт балкона кв. 33</t>
  </si>
  <si>
    <t>Битум</t>
  </si>
  <si>
    <t>апрель</t>
  </si>
  <si>
    <t>Авт.выкл.ВА 47-29 1р 20А 4,5 КА</t>
  </si>
  <si>
    <t>Арматура Нбб 64-60</t>
  </si>
  <si>
    <t>Бокс ШРН-П-18 Модулей навесной пластик</t>
  </si>
  <si>
    <t>Датчик движения ДД  009 бел.</t>
  </si>
  <si>
    <t>ПУНП (ПБПП) 3*2,5</t>
  </si>
  <si>
    <t>Шар стекло</t>
  </si>
  <si>
    <t>Установка датчиков движения</t>
  </si>
  <si>
    <t>февраль, апрель</t>
  </si>
  <si>
    <t>Ремонт коньков на крыше</t>
  </si>
  <si>
    <t>Гвозди шиферные 5*120</t>
  </si>
  <si>
    <t>Замена участка трубы на г/в в подвале</t>
  </si>
  <si>
    <t>Кран ALT г/г баб. 1/2 лат. ник. шар.</t>
  </si>
  <si>
    <t>Труба 32,0х3,2ст"псГОСТ3262-75</t>
  </si>
  <si>
    <t>Труба 40х3ст 2пс ГОСТ 3262-75</t>
  </si>
  <si>
    <t>май</t>
  </si>
  <si>
    <t>Труба 20,0х2,8ст2пс ГОСТ 3262-75</t>
  </si>
  <si>
    <t>Труба 57,0х3,0 ГОСТ 10705-80</t>
  </si>
  <si>
    <t>Кран ALT г/г баб. 3/4 лат. ник. шар.</t>
  </si>
  <si>
    <t>Замена стояка в квартире 68</t>
  </si>
  <si>
    <t>Манжета переходная резиновая 123х110</t>
  </si>
  <si>
    <t>Патрубок ком Д110</t>
  </si>
  <si>
    <t>Труба канализационная п/пр D 110 L2,0м</t>
  </si>
  <si>
    <t>Датчик движения ДД  010 бел.</t>
  </si>
  <si>
    <t>Замена датчика движения в подъезде №4</t>
  </si>
  <si>
    <t>Замена труб отопления в подвале</t>
  </si>
  <si>
    <t>Карбид кальция</t>
  </si>
  <si>
    <t>Электроды ЛЭЗМР-3С 3мм</t>
  </si>
  <si>
    <t>Кислород</t>
  </si>
  <si>
    <t>Круг отрезной</t>
  </si>
  <si>
    <t>Резьба 20</t>
  </si>
  <si>
    <t>Резьба ст. 15</t>
  </si>
  <si>
    <t>Сгон черн 20 в сборе</t>
  </si>
  <si>
    <t>Труба 15,0х2,8 ст 2пс</t>
  </si>
  <si>
    <t>Труба 25,0х3,2 ст 2пс</t>
  </si>
  <si>
    <t>Ремонт подъездов 2-х</t>
  </si>
  <si>
    <t>Мел</t>
  </si>
  <si>
    <t>Растворитель 646  Пересвет</t>
  </si>
  <si>
    <t>Шпатлевка финишная</t>
  </si>
  <si>
    <t>Лампа Лон 40</t>
  </si>
  <si>
    <t>Ремонт стояка отопления подвал</t>
  </si>
  <si>
    <t>Замена на отоплении чердак</t>
  </si>
  <si>
    <t xml:space="preserve">Ремонт подъездов </t>
  </si>
  <si>
    <t>Установка датчика движения в подъезде</t>
  </si>
  <si>
    <t>Обработка подвала от блох</t>
  </si>
  <si>
    <t>Дихлофос</t>
  </si>
  <si>
    <t>Ремонт и замена парапетов на крыше</t>
  </si>
  <si>
    <t>Дюбель распорный  Чапай шипы-усы 8*50</t>
  </si>
  <si>
    <t>Круг отрезной п\металлу 230*2,5*22</t>
  </si>
  <si>
    <t>Саморез 4,2*16 полусфера,прес шайба,цинк,острый</t>
  </si>
  <si>
    <t>Саморез кровельный (оцинкованный) со сверлом D-8 4.8*54</t>
  </si>
  <si>
    <t>Ремонт балконов над квартирами 93,95</t>
  </si>
  <si>
    <t>Стеклокром К-4.5 (с/т) 10 кв.м.</t>
  </si>
  <si>
    <t>июнь</t>
  </si>
  <si>
    <t>Ремонт крыши над квартирой 44</t>
  </si>
  <si>
    <t>Техническое обслуживание вентиляционных каналов</t>
  </si>
  <si>
    <t>Ремонт крыши</t>
  </si>
  <si>
    <t>Гвоздь строительный 2,5х60чер.</t>
  </si>
  <si>
    <t>Шифер  8 волновый</t>
  </si>
  <si>
    <t>июль</t>
  </si>
  <si>
    <t>Обработка подвала</t>
  </si>
  <si>
    <t>Карбафос 60гр.</t>
  </si>
  <si>
    <t>Освещение лестничных площадок</t>
  </si>
  <si>
    <t>Лампа  TLD 36 W</t>
  </si>
  <si>
    <t>Замена и ремонт парапетов</t>
  </si>
  <si>
    <t xml:space="preserve">Лист оцинкованный (1,25*2,5*0,55) </t>
  </si>
  <si>
    <t>Замена участка трубы на отоплении в подвале</t>
  </si>
  <si>
    <t>Круг по металлу Д 230</t>
  </si>
  <si>
    <t>Труба 76,0х3,5ГОСТ 10705-80</t>
  </si>
  <si>
    <t>август</t>
  </si>
  <si>
    <t>Сварочные работы насистеме  отопления в подвале</t>
  </si>
  <si>
    <t>Пескобетон М 200 В-15</t>
  </si>
  <si>
    <t>Замена участка трубы на х/в в подъезде</t>
  </si>
  <si>
    <t>Муфта переход 40х1 1\2" с наружней резьбой</t>
  </si>
  <si>
    <t>Муфта переходная 40х 1 1\2" с внутренней резьбой</t>
  </si>
  <si>
    <t>Отвод  компрессионный 40</t>
  </si>
  <si>
    <t>Сгон черн 40 в сборе</t>
  </si>
  <si>
    <t>Частичный ремонт стен в подвале</t>
  </si>
  <si>
    <t>Ремонт балкона кв.34</t>
  </si>
  <si>
    <t>Уголок стальной 35хъ35х4</t>
  </si>
  <si>
    <t>Установлены в местах общего пользования</t>
  </si>
  <si>
    <t>сентябрь</t>
  </si>
  <si>
    <t xml:space="preserve">Отделка и замена оконных блоков в подъездах </t>
  </si>
  <si>
    <t>Оконный блок ПВХ 1090х780мм</t>
  </si>
  <si>
    <t>Оконный блок ПВХ 1110х780мм</t>
  </si>
  <si>
    <t>Оконный блок ПВХ 1120х790мм</t>
  </si>
  <si>
    <t>Оконный блок ПВХ 1170х790мм</t>
  </si>
  <si>
    <t>Выключатель</t>
  </si>
  <si>
    <t>Ремонт эл. проводки</t>
  </si>
  <si>
    <t>сен.</t>
  </si>
  <si>
    <t>Ремонт вытяжной трубы на крыше</t>
  </si>
  <si>
    <t>Кирпич керамический</t>
  </si>
  <si>
    <t>сент,</t>
  </si>
  <si>
    <t>Замена ламп освещения</t>
  </si>
  <si>
    <t>Поправка утепления труб (чердак г/в)</t>
  </si>
  <si>
    <t>Проволока ф 1,2т\о</t>
  </si>
  <si>
    <t>Утеплитель КНАУФ</t>
  </si>
  <si>
    <t>ок</t>
  </si>
  <si>
    <t>окт.</t>
  </si>
  <si>
    <t>Частичный ремонт отмостки и входа в подвал</t>
  </si>
  <si>
    <t>Задвижка чугунная 30ч 39р Ду50 с обрезин. клином</t>
  </si>
  <si>
    <t>Манометр МТ- ЗИ( 0.....4 кгс\см2)</t>
  </si>
  <si>
    <t>Муфта (проходная) ПП</t>
  </si>
  <si>
    <t>Муфта комб.раз. 50-1 1\2" НР</t>
  </si>
  <si>
    <t>Муфта комбинир. 63х2" НР</t>
  </si>
  <si>
    <t>Муфта разьемная 25</t>
  </si>
  <si>
    <t>Полотно по металлу</t>
  </si>
  <si>
    <t>Фильтр сетчатый 32 лат.</t>
  </si>
  <si>
    <t>Футорка</t>
  </si>
  <si>
    <t>октябрь</t>
  </si>
  <si>
    <t>ноябрь</t>
  </si>
  <si>
    <t>Кран  шар.. д/воды 1/2</t>
  </si>
  <si>
    <t>Кран шаровый 11/2" г/г</t>
  </si>
  <si>
    <t>Муфта комб. 50-1- 1\2 "в\р</t>
  </si>
  <si>
    <t>Муфта переходная 50\40</t>
  </si>
  <si>
    <t>Ниппель 1  1/2"</t>
  </si>
  <si>
    <t>Замена системы горячего водоснабжения</t>
  </si>
  <si>
    <t>Бурт под фланец 63мм</t>
  </si>
  <si>
    <t>Клапан обратный 1  1/2"</t>
  </si>
  <si>
    <t>Клапан обратный 1  1/4"</t>
  </si>
  <si>
    <t>Кран шаровый 1" 1/4г/г</t>
  </si>
  <si>
    <t>Муфта  D 63</t>
  </si>
  <si>
    <t>Муфта комбинированная раз. *40-1 1/4" ВР</t>
  </si>
  <si>
    <t>Муфта комбинированная раз. *40-1 1/4" НР</t>
  </si>
  <si>
    <t>Муфта комбинированная раз. *50-1 1/2" ВР</t>
  </si>
  <si>
    <t>Муфта комбинированная раз. *50-1 1/2" НР</t>
  </si>
  <si>
    <t>Муфта комбинированная раз. 63-2" ВР</t>
  </si>
  <si>
    <t>Муфта переходная 63\40</t>
  </si>
  <si>
    <t>Муфта переходная 63х50мм</t>
  </si>
  <si>
    <t>Ниппель 1  1/4"</t>
  </si>
  <si>
    <t>Счетсчик воды СВК-32Г</t>
  </si>
  <si>
    <t>Счетсчик воды СВК-40Г</t>
  </si>
  <si>
    <t>Тройник 40мм</t>
  </si>
  <si>
    <t>Тройник 50мм</t>
  </si>
  <si>
    <t>Тройник переходной *63х32х63</t>
  </si>
  <si>
    <t>Труба с алюм. фальгой 40мм</t>
  </si>
  <si>
    <t>Труба с алюм. фальгой 50мм</t>
  </si>
  <si>
    <t>Труба с алюм. фальгой 63мм</t>
  </si>
  <si>
    <t>Труба с алюм. фольгой 32мм</t>
  </si>
  <si>
    <t>Угольник 32х90</t>
  </si>
  <si>
    <t>Угольник 40*90</t>
  </si>
  <si>
    <t>Угольник 50*90</t>
  </si>
  <si>
    <t>Угольник 63*90</t>
  </si>
  <si>
    <t>Фильтр сетчатый 40 лат.</t>
  </si>
  <si>
    <t>Фланец 50 -10атм.</t>
  </si>
  <si>
    <t>Ремонт системы горячего водоснабжения</t>
  </si>
  <si>
    <t>Ящик почтовый</t>
  </si>
  <si>
    <t>дек</t>
  </si>
  <si>
    <t>Установлены в подъезде</t>
  </si>
  <si>
    <t>Замена в местах общего пользования</t>
  </si>
  <si>
    <t>дек.</t>
  </si>
  <si>
    <t>Изделия их ПВХ (окна)</t>
  </si>
  <si>
    <t>Замена окна в подъезе</t>
  </si>
  <si>
    <t>Саморез3,5*32</t>
  </si>
  <si>
    <t>Сварочные электроды</t>
  </si>
  <si>
    <t>Прочие расходы</t>
  </si>
  <si>
    <t>Доходы от управления за год.</t>
  </si>
  <si>
    <t>Задолженность населения за услуги ЖКХ по состоянию на 01.01.2016г.</t>
  </si>
  <si>
    <t>Отчет управляющей организации ООО "Жилсервис" 2015г.</t>
  </si>
  <si>
    <t>Электроэнергия</t>
  </si>
  <si>
    <t>Обслуживание газового оборудования в местах общ. пользования</t>
  </si>
  <si>
    <t>Доходы от общедомового имущества</t>
  </si>
  <si>
    <t>Расчетно-кассовое обслуж. (услуги банка, почты).</t>
  </si>
  <si>
    <t>Перерасход средств за 2014г.</t>
  </si>
  <si>
    <t>Финансовый результат (перерасход)</t>
  </si>
  <si>
    <t>Остаток средств за 2014г.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</si>
</sst>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"/>
      <family val="2"/>
    </font>
    <font>
      <sz val="9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textRotation="90" wrapText="1"/>
    </xf>
    <xf numFmtId="2" fontId="1" fillId="0" borderId="11" xfId="0" applyNumberFormat="1" applyFont="1" applyBorder="1" applyAlignment="1">
      <alignment vertical="center" textRotation="90" wrapText="1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0" borderId="13" xfId="0" applyFont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10" xfId="0" applyBorder="1" applyAlignment="1">
      <alignment vertical="center" textRotation="90"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vertical="center" textRotation="90" wrapText="1"/>
    </xf>
    <xf numFmtId="0" fontId="2" fillId="0" borderId="10" xfId="0" applyFont="1" applyBorder="1" applyAlignment="1">
      <alignment textRotation="90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90"/>
    </xf>
    <xf numFmtId="0" fontId="1" fillId="34" borderId="10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 textRotation="90"/>
    </xf>
    <xf numFmtId="0" fontId="1" fillId="34" borderId="11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top" wrapText="1" indent="8"/>
      <protection/>
    </xf>
    <xf numFmtId="174" fontId="8" fillId="0" borderId="10" xfId="52" applyNumberFormat="1" applyFont="1" applyBorder="1" applyAlignment="1">
      <alignment horizontal="right" vertical="top"/>
      <protection/>
    </xf>
    <xf numFmtId="0" fontId="0" fillId="0" borderId="11" xfId="0" applyBorder="1" applyAlignment="1">
      <alignment vertical="center" textRotation="90" wrapText="1"/>
    </xf>
    <xf numFmtId="174" fontId="7" fillId="0" borderId="10" xfId="52" applyNumberFormat="1" applyFont="1" applyBorder="1" applyAlignment="1">
      <alignment horizontal="center" vertical="top"/>
      <protection/>
    </xf>
    <xf numFmtId="0" fontId="7" fillId="0" borderId="10" xfId="52" applyNumberFormat="1" applyFont="1" applyBorder="1" applyAlignment="1">
      <alignment horizontal="center" vertical="top"/>
      <protection/>
    </xf>
    <xf numFmtId="174" fontId="7" fillId="0" borderId="10" xfId="52" applyNumberFormat="1" applyFont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right" vertical="top"/>
      <protection/>
    </xf>
    <xf numFmtId="0" fontId="7" fillId="0" borderId="10" xfId="52" applyNumberFormat="1" applyFont="1" applyBorder="1" applyAlignment="1">
      <alignment horizontal="left" vertical="top" wrapText="1" indent="8"/>
      <protection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7" fillId="0" borderId="10" xfId="52" applyNumberFormat="1" applyFont="1" applyBorder="1" applyAlignment="1">
      <alignment horizontal="center" vertical="top"/>
      <protection/>
    </xf>
    <xf numFmtId="0" fontId="7" fillId="0" borderId="10" xfId="53" applyNumberFormat="1" applyFont="1" applyFill="1" applyBorder="1" applyAlignment="1">
      <alignment horizontal="center" vertical="top"/>
      <protection/>
    </xf>
    <xf numFmtId="0" fontId="8" fillId="0" borderId="10" xfId="53" applyNumberFormat="1" applyFont="1" applyFill="1" applyBorder="1" applyAlignment="1">
      <alignment horizontal="center" vertical="top"/>
      <protection/>
    </xf>
    <xf numFmtId="0" fontId="7" fillId="0" borderId="10" xfId="52" applyNumberFormat="1" applyFont="1" applyBorder="1" applyAlignment="1">
      <alignment vertical="top" wrapText="1"/>
      <protection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8" fillId="34" borderId="10" xfId="52" applyNumberFormat="1" applyFont="1" applyFill="1" applyBorder="1" applyAlignment="1">
      <alignment vertical="top" wrapText="1"/>
      <protection/>
    </xf>
    <xf numFmtId="172" fontId="7" fillId="0" borderId="10" xfId="53" applyNumberFormat="1" applyFont="1" applyFill="1" applyBorder="1" applyAlignment="1">
      <alignment horizontal="right" vertical="top"/>
      <protection/>
    </xf>
    <xf numFmtId="172" fontId="7" fillId="0" borderId="10" xfId="53" applyNumberFormat="1" applyFont="1" applyBorder="1" applyAlignment="1">
      <alignment horizontal="right"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0" fontId="38" fillId="34" borderId="10" xfId="0" applyFont="1" applyFill="1" applyBorder="1" applyAlignment="1">
      <alignment/>
    </xf>
    <xf numFmtId="172" fontId="7" fillId="0" borderId="10" xfId="53" applyNumberFormat="1" applyFont="1" applyFill="1" applyBorder="1" applyAlignment="1">
      <alignment vertical="top"/>
      <protection/>
    </xf>
    <xf numFmtId="174" fontId="8" fillId="0" borderId="10" xfId="53" applyNumberFormat="1" applyFont="1" applyFill="1" applyBorder="1" applyAlignment="1">
      <alignment vertical="top"/>
      <protection/>
    </xf>
    <xf numFmtId="172" fontId="7" fillId="0" borderId="10" xfId="53" applyNumberFormat="1" applyFont="1" applyBorder="1" applyAlignment="1">
      <alignment vertical="top"/>
      <protection/>
    </xf>
    <xf numFmtId="174" fontId="7" fillId="0" borderId="10" xfId="53" applyNumberFormat="1" applyFont="1" applyBorder="1" applyAlignment="1">
      <alignment vertical="top"/>
      <protection/>
    </xf>
    <xf numFmtId="175" fontId="7" fillId="0" borderId="10" xfId="53" applyNumberFormat="1" applyFont="1" applyBorder="1" applyAlignment="1">
      <alignment vertical="top"/>
      <protection/>
    </xf>
    <xf numFmtId="0" fontId="8" fillId="34" borderId="10" xfId="53" applyNumberFormat="1" applyFont="1" applyFill="1" applyBorder="1" applyAlignment="1">
      <alignment vertical="top" wrapText="1"/>
      <protection/>
    </xf>
    <xf numFmtId="0" fontId="7" fillId="0" borderId="10" xfId="55" applyNumberFormat="1" applyFont="1" applyFill="1" applyBorder="1" applyAlignment="1">
      <alignment vertical="top" wrapText="1"/>
      <protection/>
    </xf>
    <xf numFmtId="1" fontId="7" fillId="0" borderId="10" xfId="55" applyNumberFormat="1" applyFont="1" applyFill="1" applyBorder="1" applyAlignment="1">
      <alignment horizontal="center" vertical="top"/>
      <protection/>
    </xf>
    <xf numFmtId="1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38" fillId="0" borderId="10" xfId="0" applyFont="1" applyBorder="1" applyAlignment="1">
      <alignment/>
    </xf>
    <xf numFmtId="0" fontId="7" fillId="0" borderId="10" xfId="54" applyNumberFormat="1" applyFont="1" applyBorder="1" applyAlignment="1">
      <alignment vertical="top" wrapText="1"/>
      <protection/>
    </xf>
    <xf numFmtId="173" fontId="7" fillId="0" borderId="10" xfId="54" applyNumberFormat="1" applyFont="1" applyBorder="1" applyAlignment="1">
      <alignment horizontal="right" vertical="top"/>
      <protection/>
    </xf>
    <xf numFmtId="174" fontId="7" fillId="0" borderId="10" xfId="54" applyNumberFormat="1" applyFont="1" applyBorder="1" applyAlignment="1">
      <alignment horizontal="right" vertical="top"/>
      <protection/>
    </xf>
    <xf numFmtId="0" fontId="38" fillId="34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174" fontId="49" fillId="0" borderId="10" xfId="53" applyNumberFormat="1" applyFont="1" applyFill="1" applyBorder="1" applyAlignment="1">
      <alignment horizontal="right" vertical="top"/>
      <protection/>
    </xf>
    <xf numFmtId="174" fontId="50" fillId="0" borderId="10" xfId="53" applyNumberFormat="1" applyFont="1" applyBorder="1" applyAlignment="1">
      <alignment horizontal="right" vertical="top"/>
      <protection/>
    </xf>
    <xf numFmtId="0" fontId="47" fillId="0" borderId="10" xfId="0" applyFont="1" applyBorder="1" applyAlignment="1">
      <alignment/>
    </xf>
    <xf numFmtId="174" fontId="50" fillId="0" borderId="10" xfId="54" applyNumberFormat="1" applyFont="1" applyBorder="1" applyAlignment="1">
      <alignment horizontal="right" vertical="top"/>
      <protection/>
    </xf>
    <xf numFmtId="0" fontId="1" fillId="36" borderId="10" xfId="0" applyFont="1" applyFill="1" applyBorder="1" applyAlignment="1">
      <alignment horizontal="center" vertical="center"/>
    </xf>
    <xf numFmtId="174" fontId="8" fillId="36" borderId="10" xfId="52" applyNumberFormat="1" applyFont="1" applyFill="1" applyBorder="1" applyAlignment="1">
      <alignment horizontal="right" vertical="top"/>
      <protection/>
    </xf>
    <xf numFmtId="0" fontId="1" fillId="36" borderId="1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/>
    </xf>
    <xf numFmtId="172" fontId="7" fillId="0" borderId="10" xfId="54" applyNumberFormat="1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0" fontId="1" fillId="36" borderId="15" xfId="0" applyFont="1" applyFill="1" applyBorder="1" applyAlignment="1">
      <alignment horizontal="center" vertical="center"/>
    </xf>
    <xf numFmtId="1" fontId="1" fillId="36" borderId="15" xfId="0" applyNumberFormat="1" applyFont="1" applyFill="1" applyBorder="1" applyAlignment="1">
      <alignment horizontal="center" vertical="center"/>
    </xf>
    <xf numFmtId="173" fontId="7" fillId="0" borderId="10" xfId="54" applyNumberFormat="1" applyFont="1" applyBorder="1" applyAlignment="1">
      <alignment horizontal="center" vertical="top"/>
      <protection/>
    </xf>
    <xf numFmtId="174" fontId="7" fillId="0" borderId="10" xfId="54" applyNumberFormat="1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174" fontId="1" fillId="36" borderId="10" xfId="0" applyNumberFormat="1" applyFont="1" applyFill="1" applyBorder="1" applyAlignment="1">
      <alignment horizontal="center"/>
    </xf>
    <xf numFmtId="0" fontId="7" fillId="0" borderId="10" xfId="52" applyNumberFormat="1" applyFont="1" applyBorder="1" applyAlignment="1">
      <alignment vertical="top" wrapText="1"/>
      <protection/>
    </xf>
    <xf numFmtId="0" fontId="0" fillId="0" borderId="15" xfId="0" applyBorder="1" applyAlignment="1">
      <alignment horizontal="center" vertical="center" wrapText="1"/>
    </xf>
    <xf numFmtId="0" fontId="7" fillId="0" borderId="11" xfId="52" applyNumberFormat="1" applyFont="1" applyBorder="1" applyAlignment="1">
      <alignment vertical="top" wrapText="1"/>
      <protection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2" fontId="0" fillId="0" borderId="12" xfId="0" applyNumberFormat="1" applyBorder="1" applyAlignment="1">
      <alignment horizontal="center" textRotation="90"/>
    </xf>
    <xf numFmtId="2" fontId="0" fillId="0" borderId="17" xfId="0" applyNumberFormat="1" applyBorder="1" applyAlignment="1">
      <alignment horizontal="center" textRotation="90"/>
    </xf>
    <xf numFmtId="2" fontId="0" fillId="0" borderId="15" xfId="0" applyNumberFormat="1" applyBorder="1" applyAlignment="1">
      <alignment horizontal="center" textRotation="90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Ноябр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2">
      <selection activeCell="B73" sqref="B73:D74"/>
    </sheetView>
  </sheetViews>
  <sheetFormatPr defaultColWidth="9.00390625" defaultRowHeight="12.75"/>
  <cols>
    <col min="1" max="1" width="2.875" style="0" customWidth="1"/>
    <col min="2" max="2" width="53.875" style="0" customWidth="1"/>
    <col min="3" max="3" width="5.625" style="0" customWidth="1"/>
    <col min="4" max="4" width="8.625" style="0" customWidth="1"/>
    <col min="5" max="5" width="0.37109375" style="0" hidden="1" customWidth="1"/>
    <col min="6" max="6" width="10.875" style="0" customWidth="1"/>
  </cols>
  <sheetData>
    <row r="1" spans="1:6" ht="15.75" customHeight="1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11</v>
      </c>
      <c r="B2" s="196"/>
      <c r="C2" s="196"/>
      <c r="D2" s="196"/>
      <c r="E2" s="196"/>
      <c r="F2" s="197"/>
    </row>
    <row r="3" spans="1:6" ht="12.75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198" t="s">
        <v>25</v>
      </c>
    </row>
    <row r="4" spans="1:6" ht="31.5" customHeight="1">
      <c r="A4" s="207"/>
      <c r="B4" s="199"/>
      <c r="C4" s="2" t="s">
        <v>6</v>
      </c>
      <c r="D4" s="2" t="s">
        <v>26</v>
      </c>
      <c r="E4" s="199"/>
      <c r="F4" s="199"/>
    </row>
    <row r="5" spans="1:6" ht="12.75" customHeight="1" hidden="1">
      <c r="A5" s="38"/>
      <c r="B5" s="3"/>
      <c r="C5" s="1"/>
      <c r="D5" s="1"/>
      <c r="E5" s="1"/>
      <c r="F5" s="4">
        <v>3.5341</v>
      </c>
    </row>
    <row r="6" spans="1:6" ht="12.75">
      <c r="A6" s="38" t="s">
        <v>0</v>
      </c>
      <c r="B6" s="3" t="s">
        <v>1</v>
      </c>
      <c r="C6" s="1"/>
      <c r="D6" s="1"/>
      <c r="E6" s="1"/>
      <c r="F6" s="4"/>
    </row>
    <row r="7" spans="1:6" ht="12" customHeight="1">
      <c r="A7" s="208" t="s">
        <v>51</v>
      </c>
      <c r="B7" s="21" t="s">
        <v>32</v>
      </c>
      <c r="C7" s="22" t="s">
        <v>33</v>
      </c>
      <c r="D7" s="22" t="s">
        <v>33</v>
      </c>
      <c r="E7" s="16"/>
      <c r="F7" s="16"/>
    </row>
    <row r="8" spans="1:6" ht="12.75">
      <c r="A8" s="209"/>
      <c r="B8" s="1" t="s">
        <v>34</v>
      </c>
      <c r="C8" s="23">
        <v>2</v>
      </c>
      <c r="D8" s="23">
        <v>268</v>
      </c>
      <c r="E8" s="179">
        <v>3178.59</v>
      </c>
      <c r="F8" s="183">
        <f>E8*F5</f>
        <v>11233.454919</v>
      </c>
    </row>
    <row r="9" spans="1:6" ht="14.25" customHeight="1">
      <c r="A9" s="209"/>
      <c r="B9" s="67" t="s">
        <v>35</v>
      </c>
      <c r="C9" s="23">
        <v>2</v>
      </c>
      <c r="D9" s="23">
        <v>187</v>
      </c>
      <c r="E9" s="192"/>
      <c r="F9" s="184"/>
    </row>
    <row r="10" spans="1:6" ht="15.75" customHeight="1">
      <c r="A10" s="209"/>
      <c r="B10" s="67" t="s">
        <v>36</v>
      </c>
      <c r="C10" s="23">
        <v>2</v>
      </c>
      <c r="D10" s="56">
        <v>219</v>
      </c>
      <c r="E10" s="192"/>
      <c r="F10" s="184"/>
    </row>
    <row r="11" spans="1:6" ht="12.75">
      <c r="A11" s="209"/>
      <c r="B11" s="67" t="s">
        <v>37</v>
      </c>
      <c r="C11" s="23">
        <v>10</v>
      </c>
      <c r="D11" s="56">
        <v>79</v>
      </c>
      <c r="E11" s="192"/>
      <c r="F11" s="184"/>
    </row>
    <row r="12" spans="1:6" ht="12.75">
      <c r="A12" s="209"/>
      <c r="B12" s="67" t="s">
        <v>38</v>
      </c>
      <c r="C12" s="23">
        <v>9</v>
      </c>
      <c r="D12" s="56">
        <v>45</v>
      </c>
      <c r="E12" s="192"/>
      <c r="F12" s="184"/>
    </row>
    <row r="13" spans="1:6" ht="12.75" customHeight="1">
      <c r="A13" s="209"/>
      <c r="B13" s="67" t="s">
        <v>39</v>
      </c>
      <c r="C13" s="23">
        <v>32</v>
      </c>
      <c r="D13" s="82">
        <v>2240</v>
      </c>
      <c r="E13" s="192"/>
      <c r="F13" s="184"/>
    </row>
    <row r="14" spans="1:6" ht="15" customHeight="1">
      <c r="A14" s="209"/>
      <c r="B14" s="67" t="s">
        <v>40</v>
      </c>
      <c r="C14" s="23">
        <v>3</v>
      </c>
      <c r="D14" s="56">
        <v>21</v>
      </c>
      <c r="E14" s="192"/>
      <c r="F14" s="184"/>
    </row>
    <row r="15" spans="1:6" ht="14.25" customHeight="1">
      <c r="A15" s="209"/>
      <c r="B15" s="67" t="s">
        <v>41</v>
      </c>
      <c r="C15" s="23">
        <v>2</v>
      </c>
      <c r="D15" s="56">
        <v>74.29</v>
      </c>
      <c r="E15" s="192"/>
      <c r="F15" s="184"/>
    </row>
    <row r="16" spans="1:6" ht="12.75" customHeight="1">
      <c r="A16" s="209"/>
      <c r="B16" s="67" t="s">
        <v>42</v>
      </c>
      <c r="C16" s="23">
        <v>0.5</v>
      </c>
      <c r="D16" s="56">
        <v>45.3</v>
      </c>
      <c r="E16" s="180"/>
      <c r="F16" s="185"/>
    </row>
    <row r="17" spans="1:6" ht="11.25" customHeight="1">
      <c r="A17" s="209"/>
      <c r="B17" s="71" t="s">
        <v>52</v>
      </c>
      <c r="C17" s="23"/>
      <c r="D17" s="56"/>
      <c r="E17" s="13"/>
      <c r="F17" s="39"/>
    </row>
    <row r="18" spans="1:6" ht="14.25" customHeight="1">
      <c r="A18" s="209"/>
      <c r="B18" s="1" t="s">
        <v>43</v>
      </c>
      <c r="C18" s="23">
        <v>12</v>
      </c>
      <c r="D18" s="82">
        <v>4410</v>
      </c>
      <c r="E18" s="179">
        <v>6335.7</v>
      </c>
      <c r="F18" s="183">
        <f>E18*F5</f>
        <v>22390.99737</v>
      </c>
    </row>
    <row r="19" spans="1:6" ht="14.25" customHeight="1">
      <c r="A19" s="209"/>
      <c r="B19" s="67" t="s">
        <v>44</v>
      </c>
      <c r="C19" s="23">
        <v>36</v>
      </c>
      <c r="D19" s="56">
        <v>19.08</v>
      </c>
      <c r="E19" s="192"/>
      <c r="F19" s="184"/>
    </row>
    <row r="20" spans="1:6" ht="14.25" customHeight="1">
      <c r="A20" s="209"/>
      <c r="B20" s="67" t="s">
        <v>45</v>
      </c>
      <c r="C20" s="23">
        <v>36</v>
      </c>
      <c r="D20" s="56">
        <v>37.3</v>
      </c>
      <c r="E20" s="192"/>
      <c r="F20" s="184"/>
    </row>
    <row r="21" spans="1:6" ht="14.25" customHeight="1">
      <c r="A21" s="209"/>
      <c r="B21" s="67" t="s">
        <v>46</v>
      </c>
      <c r="C21" s="23">
        <v>12</v>
      </c>
      <c r="D21" s="56">
        <v>426.6</v>
      </c>
      <c r="E21" s="192"/>
      <c r="F21" s="184"/>
    </row>
    <row r="22" spans="1:6" ht="14.25" customHeight="1">
      <c r="A22" s="209"/>
      <c r="B22" s="1" t="s">
        <v>47</v>
      </c>
      <c r="C22" s="23">
        <v>2</v>
      </c>
      <c r="D22" s="56">
        <v>62</v>
      </c>
      <c r="E22" s="192"/>
      <c r="F22" s="184"/>
    </row>
    <row r="23" spans="1:6" ht="14.25" customHeight="1">
      <c r="A23" s="209"/>
      <c r="B23" s="1" t="s">
        <v>48</v>
      </c>
      <c r="C23" s="23">
        <v>13</v>
      </c>
      <c r="D23" s="56">
        <v>156</v>
      </c>
      <c r="E23" s="192"/>
      <c r="F23" s="184"/>
    </row>
    <row r="24" spans="1:6" ht="14.25" customHeight="1">
      <c r="A24" s="209"/>
      <c r="B24" s="1" t="s">
        <v>49</v>
      </c>
      <c r="C24" s="23">
        <v>18</v>
      </c>
      <c r="D24" s="56">
        <v>733.32</v>
      </c>
      <c r="E24" s="192"/>
      <c r="F24" s="184"/>
    </row>
    <row r="25" spans="1:6" ht="12" customHeight="1">
      <c r="A25" s="210"/>
      <c r="B25" s="67" t="s">
        <v>50</v>
      </c>
      <c r="C25" s="23">
        <v>12</v>
      </c>
      <c r="D25" s="56">
        <v>491.4</v>
      </c>
      <c r="E25" s="180"/>
      <c r="F25" s="185"/>
    </row>
    <row r="26" spans="1:6" ht="14.25" customHeight="1">
      <c r="A26" s="189" t="s">
        <v>63</v>
      </c>
      <c r="B26" s="64" t="s">
        <v>64</v>
      </c>
      <c r="C26" s="23" t="s">
        <v>33</v>
      </c>
      <c r="D26" s="56" t="s">
        <v>33</v>
      </c>
      <c r="E26" s="13"/>
      <c r="F26" s="39"/>
    </row>
    <row r="27" spans="1:6" ht="13.5" customHeight="1">
      <c r="A27" s="190"/>
      <c r="B27" s="67" t="s">
        <v>55</v>
      </c>
      <c r="C27" s="23">
        <v>1</v>
      </c>
      <c r="D27" s="56">
        <v>16</v>
      </c>
      <c r="E27" s="179">
        <v>818.82</v>
      </c>
      <c r="F27" s="183">
        <f>E27*F5</f>
        <v>2893.7917620000003</v>
      </c>
    </row>
    <row r="28" spans="1:6" ht="14.25" customHeight="1">
      <c r="A28" s="190"/>
      <c r="B28" s="1" t="s">
        <v>56</v>
      </c>
      <c r="C28" s="23">
        <v>1</v>
      </c>
      <c r="D28" s="56">
        <v>60</v>
      </c>
      <c r="E28" s="192"/>
      <c r="F28" s="184"/>
    </row>
    <row r="29" spans="1:6" ht="13.5" customHeight="1">
      <c r="A29" s="190"/>
      <c r="B29" s="67" t="s">
        <v>57</v>
      </c>
      <c r="C29" s="23">
        <v>45</v>
      </c>
      <c r="D29" s="56">
        <v>346.5</v>
      </c>
      <c r="E29" s="192"/>
      <c r="F29" s="184"/>
    </row>
    <row r="30" spans="1:6" ht="14.25" customHeight="1">
      <c r="A30" s="190"/>
      <c r="B30" s="1" t="s">
        <v>58</v>
      </c>
      <c r="C30" s="23">
        <v>10</v>
      </c>
      <c r="D30" s="56">
        <v>15</v>
      </c>
      <c r="E30" s="192"/>
      <c r="F30" s="184"/>
    </row>
    <row r="31" spans="1:6" ht="14.25" customHeight="1">
      <c r="A31" s="190"/>
      <c r="B31" s="1" t="s">
        <v>59</v>
      </c>
      <c r="C31" s="23">
        <v>25</v>
      </c>
      <c r="D31" s="56">
        <v>40</v>
      </c>
      <c r="E31" s="192"/>
      <c r="F31" s="184"/>
    </row>
    <row r="32" spans="1:6" ht="14.25" customHeight="1">
      <c r="A32" s="190"/>
      <c r="B32" s="67" t="s">
        <v>60</v>
      </c>
      <c r="C32" s="23">
        <v>10</v>
      </c>
      <c r="D32" s="56">
        <v>57.8</v>
      </c>
      <c r="E32" s="192"/>
      <c r="F32" s="184"/>
    </row>
    <row r="33" spans="1:6" ht="14.25" customHeight="1">
      <c r="A33" s="190"/>
      <c r="B33" s="1" t="s">
        <v>61</v>
      </c>
      <c r="C33" s="23">
        <v>42</v>
      </c>
      <c r="D33" s="56">
        <v>31.08</v>
      </c>
      <c r="E33" s="192"/>
      <c r="F33" s="184"/>
    </row>
    <row r="34" spans="1:6" ht="14.25" customHeight="1">
      <c r="A34" s="190"/>
      <c r="B34" s="64" t="s">
        <v>62</v>
      </c>
      <c r="C34" s="23"/>
      <c r="D34" s="56"/>
      <c r="E34" s="192"/>
      <c r="F34" s="184"/>
    </row>
    <row r="35" spans="1:6" ht="14.25" customHeight="1">
      <c r="A35" s="190"/>
      <c r="B35" s="1" t="s">
        <v>46</v>
      </c>
      <c r="C35" s="23">
        <v>3</v>
      </c>
      <c r="D35" s="56">
        <v>111.22</v>
      </c>
      <c r="E35" s="192"/>
      <c r="F35" s="184"/>
    </row>
    <row r="36" spans="1:6" ht="14.25" customHeight="1">
      <c r="A36" s="190"/>
      <c r="B36" s="1" t="s">
        <v>48</v>
      </c>
      <c r="C36" s="23">
        <v>3</v>
      </c>
      <c r="D36" s="56">
        <v>50.57</v>
      </c>
      <c r="E36" s="192"/>
      <c r="F36" s="184"/>
    </row>
    <row r="37" spans="1:6" ht="14.25" customHeight="1">
      <c r="A37" s="191"/>
      <c r="B37" s="1" t="s">
        <v>50</v>
      </c>
      <c r="C37" s="23">
        <v>2</v>
      </c>
      <c r="D37" s="82">
        <v>90.65</v>
      </c>
      <c r="E37" s="180"/>
      <c r="F37" s="185"/>
    </row>
    <row r="38" spans="1:6" ht="14.25" customHeight="1">
      <c r="A38" s="189" t="s">
        <v>74</v>
      </c>
      <c r="B38" s="64" t="s">
        <v>71</v>
      </c>
      <c r="C38" s="23"/>
      <c r="D38" s="82"/>
      <c r="E38" s="59"/>
      <c r="F38" s="60"/>
    </row>
    <row r="39" spans="1:6" ht="14.25" customHeight="1">
      <c r="A39" s="190"/>
      <c r="B39" s="1" t="s">
        <v>72</v>
      </c>
      <c r="C39" s="23">
        <v>2</v>
      </c>
      <c r="D39" s="82">
        <v>66</v>
      </c>
      <c r="E39" s="179">
        <v>244.35</v>
      </c>
      <c r="F39" s="183">
        <f>E39*F5</f>
        <v>863.557335</v>
      </c>
    </row>
    <row r="40" spans="1:6" ht="14.25" customHeight="1">
      <c r="A40" s="191"/>
      <c r="B40" s="1" t="s">
        <v>73</v>
      </c>
      <c r="C40" s="23">
        <v>10</v>
      </c>
      <c r="D40" s="24">
        <v>178.35</v>
      </c>
      <c r="E40" s="180"/>
      <c r="F40" s="185"/>
    </row>
    <row r="41" spans="1:6" ht="14.25" customHeight="1">
      <c r="A41" s="200" t="s">
        <v>112</v>
      </c>
      <c r="B41" s="64" t="s">
        <v>122</v>
      </c>
      <c r="C41" s="23"/>
      <c r="D41" s="24"/>
      <c r="E41" s="13"/>
      <c r="F41" s="39"/>
    </row>
    <row r="42" spans="1:6" ht="14.25" customHeight="1">
      <c r="A42" s="201"/>
      <c r="B42" s="1" t="s">
        <v>123</v>
      </c>
      <c r="C42" s="23">
        <v>10</v>
      </c>
      <c r="D42" s="56">
        <v>647.86</v>
      </c>
      <c r="E42" s="179">
        <v>8526.22</v>
      </c>
      <c r="F42" s="183">
        <f>E42*F5</f>
        <v>30132.514101999997</v>
      </c>
    </row>
    <row r="43" spans="1:6" ht="14.25" customHeight="1">
      <c r="A43" s="201"/>
      <c r="B43" s="1" t="s">
        <v>124</v>
      </c>
      <c r="C43" s="23">
        <v>5</v>
      </c>
      <c r="D43" s="56">
        <v>433.07</v>
      </c>
      <c r="E43" s="192"/>
      <c r="F43" s="184"/>
    </row>
    <row r="44" spans="1:6" ht="14.25" customHeight="1">
      <c r="A44" s="201"/>
      <c r="B44" s="1" t="s">
        <v>125</v>
      </c>
      <c r="C44" s="23">
        <v>0.5</v>
      </c>
      <c r="D44" s="56">
        <v>130</v>
      </c>
      <c r="E44" s="192"/>
      <c r="F44" s="184"/>
    </row>
    <row r="45" spans="1:6" ht="14.25" customHeight="1">
      <c r="A45" s="201"/>
      <c r="B45" s="1" t="s">
        <v>109</v>
      </c>
      <c r="C45" s="23">
        <v>11</v>
      </c>
      <c r="D45" s="82">
        <v>1490.94</v>
      </c>
      <c r="E45" s="192"/>
      <c r="F45" s="184"/>
    </row>
    <row r="46" spans="1:6" ht="14.25" customHeight="1">
      <c r="A46" s="201"/>
      <c r="B46" s="1" t="s">
        <v>126</v>
      </c>
      <c r="C46" s="23">
        <v>1</v>
      </c>
      <c r="D46" s="56">
        <v>34.1</v>
      </c>
      <c r="E46" s="192"/>
      <c r="F46" s="184"/>
    </row>
    <row r="47" spans="1:6" ht="14.25" customHeight="1">
      <c r="A47" s="201"/>
      <c r="B47" s="1" t="s">
        <v>127</v>
      </c>
      <c r="C47" s="23">
        <v>9</v>
      </c>
      <c r="D47" s="56">
        <v>60.68</v>
      </c>
      <c r="E47" s="192"/>
      <c r="F47" s="184"/>
    </row>
    <row r="48" spans="1:6" ht="14.25" customHeight="1">
      <c r="A48" s="201"/>
      <c r="B48" s="1" t="s">
        <v>128</v>
      </c>
      <c r="C48" s="23">
        <v>4</v>
      </c>
      <c r="D48" s="56">
        <v>21.64</v>
      </c>
      <c r="E48" s="192"/>
      <c r="F48" s="184"/>
    </row>
    <row r="49" spans="1:6" ht="14.25" customHeight="1">
      <c r="A49" s="201"/>
      <c r="B49" s="1" t="s">
        <v>129</v>
      </c>
      <c r="C49" s="23">
        <v>1</v>
      </c>
      <c r="D49" s="56">
        <v>72</v>
      </c>
      <c r="E49" s="192"/>
      <c r="F49" s="184"/>
    </row>
    <row r="50" spans="1:6" ht="14.25" customHeight="1">
      <c r="A50" s="201"/>
      <c r="B50" s="1" t="s">
        <v>130</v>
      </c>
      <c r="C50" s="23">
        <v>11.3</v>
      </c>
      <c r="D50" s="56">
        <v>484.75</v>
      </c>
      <c r="E50" s="192"/>
      <c r="F50" s="184"/>
    </row>
    <row r="51" spans="1:6" ht="14.25" customHeight="1">
      <c r="A51" s="201"/>
      <c r="B51" s="1" t="s">
        <v>113</v>
      </c>
      <c r="C51" s="23">
        <v>5</v>
      </c>
      <c r="D51" s="56">
        <v>245.45</v>
      </c>
      <c r="E51" s="192"/>
      <c r="F51" s="184"/>
    </row>
    <row r="52" spans="1:6" ht="14.25" customHeight="1">
      <c r="A52" s="201"/>
      <c r="B52" s="1" t="s">
        <v>131</v>
      </c>
      <c r="C52" s="23">
        <v>5.3</v>
      </c>
      <c r="D52" s="56">
        <v>359.31</v>
      </c>
      <c r="E52" s="192"/>
      <c r="F52" s="184"/>
    </row>
    <row r="53" spans="1:6" ht="14.25" customHeight="1">
      <c r="A53" s="201"/>
      <c r="B53" s="1" t="s">
        <v>110</v>
      </c>
      <c r="C53" s="23">
        <v>37</v>
      </c>
      <c r="D53" s="82">
        <v>3916.02</v>
      </c>
      <c r="E53" s="192"/>
      <c r="F53" s="184"/>
    </row>
    <row r="54" spans="1:6" ht="14.25" customHeight="1">
      <c r="A54" s="202"/>
      <c r="B54" s="1" t="s">
        <v>114</v>
      </c>
      <c r="C54" s="23">
        <v>5.3</v>
      </c>
      <c r="D54" s="56">
        <v>630.4</v>
      </c>
      <c r="E54" s="180"/>
      <c r="F54" s="185"/>
    </row>
    <row r="55" spans="1:6" ht="14.25" customHeight="1">
      <c r="A55" s="189" t="s">
        <v>166</v>
      </c>
      <c r="B55" s="93" t="s">
        <v>196</v>
      </c>
      <c r="C55" s="23"/>
      <c r="D55" s="56"/>
      <c r="E55" s="166"/>
      <c r="F55" s="157"/>
    </row>
    <row r="56" spans="1:6" ht="14.25" customHeight="1">
      <c r="A56" s="190"/>
      <c r="B56" s="12" t="s">
        <v>168</v>
      </c>
      <c r="C56" s="23">
        <v>0.4</v>
      </c>
      <c r="D56" s="56">
        <v>1211.2</v>
      </c>
      <c r="E56" s="179">
        <v>1441.2</v>
      </c>
      <c r="F56" s="183">
        <v>4202.66</v>
      </c>
    </row>
    <row r="57" spans="1:6" ht="14.25" customHeight="1">
      <c r="A57" s="191"/>
      <c r="B57" s="12" t="s">
        <v>79</v>
      </c>
      <c r="C57" s="23">
        <v>50</v>
      </c>
      <c r="D57" s="56">
        <v>230</v>
      </c>
      <c r="E57" s="180"/>
      <c r="F57" s="185"/>
    </row>
    <row r="58" spans="1:6" ht="14.25" customHeight="1">
      <c r="A58" s="181" t="s">
        <v>186</v>
      </c>
      <c r="B58" s="93" t="s">
        <v>185</v>
      </c>
      <c r="C58" s="23"/>
      <c r="D58" s="56"/>
      <c r="E58" s="166"/>
      <c r="F58" s="157"/>
    </row>
    <row r="59" spans="1:6" ht="14.25" customHeight="1">
      <c r="A59" s="182"/>
      <c r="B59" s="12" t="s">
        <v>184</v>
      </c>
      <c r="C59" s="23">
        <v>1</v>
      </c>
      <c r="D59" s="56">
        <v>60</v>
      </c>
      <c r="E59" s="166"/>
      <c r="F59" s="157">
        <v>60</v>
      </c>
    </row>
    <row r="60" spans="1:6" ht="14.25" customHeight="1">
      <c r="A60" s="181" t="s">
        <v>195</v>
      </c>
      <c r="B60" s="167" t="s">
        <v>190</v>
      </c>
      <c r="C60" s="106"/>
      <c r="D60" s="101"/>
      <c r="E60" s="166"/>
      <c r="F60" s="157"/>
    </row>
    <row r="61" spans="1:6" ht="14.25" customHeight="1">
      <c r="A61" s="182"/>
      <c r="B61" s="107" t="s">
        <v>94</v>
      </c>
      <c r="C61" s="110">
        <v>4</v>
      </c>
      <c r="D61" s="110">
        <v>83.91</v>
      </c>
      <c r="E61" s="166"/>
      <c r="F61" s="157"/>
    </row>
    <row r="62" spans="1:6" ht="14.25" customHeight="1">
      <c r="A62" s="19"/>
      <c r="B62" s="177" t="s">
        <v>252</v>
      </c>
      <c r="C62" s="110"/>
      <c r="D62" s="110"/>
      <c r="E62" s="166"/>
      <c r="F62" s="157">
        <v>844</v>
      </c>
    </row>
    <row r="63" spans="1:6" ht="14.25" customHeight="1">
      <c r="A63" s="19"/>
      <c r="B63" s="12"/>
      <c r="C63" s="109"/>
      <c r="D63" s="148">
        <f>SUM(D8:D54)</f>
        <v>19103.68</v>
      </c>
      <c r="E63" s="108"/>
      <c r="F63" s="161">
        <f>SUM(F7:F62)</f>
        <v>72620.975488</v>
      </c>
    </row>
    <row r="64" spans="1:6" ht="13.5" customHeight="1">
      <c r="A64" s="6" t="s">
        <v>2</v>
      </c>
      <c r="B64" s="186" t="s">
        <v>3</v>
      </c>
      <c r="C64" s="187"/>
      <c r="D64" s="187"/>
      <c r="E64" s="188"/>
      <c r="F64" s="39"/>
    </row>
    <row r="65" spans="1:6" ht="13.5" customHeight="1">
      <c r="A65" s="8"/>
      <c r="B65" s="216" t="s">
        <v>8</v>
      </c>
      <c r="C65" s="216"/>
      <c r="D65" s="216"/>
      <c r="E65" s="159">
        <v>16383</v>
      </c>
      <c r="F65" s="39">
        <v>36051.04</v>
      </c>
    </row>
    <row r="66" spans="1:6" ht="13.5" customHeight="1">
      <c r="A66" s="5"/>
      <c r="B66" s="194" t="s">
        <v>4</v>
      </c>
      <c r="C66" s="194"/>
      <c r="D66" s="194"/>
      <c r="E66" s="42">
        <v>31170</v>
      </c>
      <c r="F66" s="39">
        <v>59665.77</v>
      </c>
    </row>
    <row r="67" spans="1:6" ht="11.25" customHeight="1">
      <c r="A67" s="40"/>
      <c r="B67" s="194" t="s">
        <v>152</v>
      </c>
      <c r="C67" s="194"/>
      <c r="D67" s="194"/>
      <c r="E67" s="42">
        <v>1944</v>
      </c>
      <c r="F67" s="39">
        <v>3051.6</v>
      </c>
    </row>
    <row r="68" spans="1:6" ht="12.75" customHeight="1">
      <c r="A68" s="41"/>
      <c r="B68" s="216" t="s">
        <v>31</v>
      </c>
      <c r="C68" s="216"/>
      <c r="D68" s="216"/>
      <c r="E68" s="159">
        <v>749</v>
      </c>
      <c r="F68" s="39">
        <v>922.25</v>
      </c>
    </row>
    <row r="69" spans="1:6" ht="12.75" customHeight="1">
      <c r="A69" s="41"/>
      <c r="B69" s="217" t="s">
        <v>9</v>
      </c>
      <c r="C69" s="217"/>
      <c r="D69" s="217"/>
      <c r="E69" s="81"/>
      <c r="F69" s="39">
        <v>18058.5</v>
      </c>
    </row>
    <row r="70" spans="1:6" ht="12.75" customHeight="1">
      <c r="A70" s="41"/>
      <c r="B70" s="203" t="s">
        <v>259</v>
      </c>
      <c r="C70" s="204"/>
      <c r="D70" s="205"/>
      <c r="E70" s="81"/>
      <c r="F70" s="39">
        <v>6141.84</v>
      </c>
    </row>
    <row r="71" spans="1:6" ht="12.75" customHeight="1">
      <c r="A71" s="41"/>
      <c r="B71" s="218" t="s">
        <v>10</v>
      </c>
      <c r="C71" s="218"/>
      <c r="D71" s="218"/>
      <c r="E71" s="81">
        <v>50246</v>
      </c>
      <c r="F71" s="160">
        <f>SUM(F63:F70)</f>
        <v>196511.975488</v>
      </c>
    </row>
    <row r="72" spans="1:6" ht="12.75">
      <c r="A72" s="41"/>
      <c r="B72" s="219" t="s">
        <v>253</v>
      </c>
      <c r="C72" s="219"/>
      <c r="D72" s="219"/>
      <c r="E72" s="159">
        <v>108700</v>
      </c>
      <c r="F72" s="160">
        <v>190058</v>
      </c>
    </row>
    <row r="73" spans="1:6" ht="14.25" customHeight="1">
      <c r="A73" s="7"/>
      <c r="B73" s="211" t="s">
        <v>258</v>
      </c>
      <c r="C73" s="212"/>
      <c r="D73" s="213"/>
      <c r="E73" s="172"/>
      <c r="F73" s="39">
        <v>7800</v>
      </c>
    </row>
    <row r="74" spans="1:6" ht="14.25" customHeight="1">
      <c r="A74" s="7"/>
      <c r="B74" s="211" t="s">
        <v>260</v>
      </c>
      <c r="C74" s="212"/>
      <c r="D74" s="213"/>
      <c r="E74" s="172"/>
      <c r="F74" s="39">
        <v>86165</v>
      </c>
    </row>
    <row r="75" spans="1:6" ht="14.25" customHeight="1">
      <c r="A75" s="7"/>
      <c r="B75" s="214" t="s">
        <v>261</v>
      </c>
      <c r="C75" s="214"/>
      <c r="D75" s="214"/>
      <c r="E75" s="172">
        <v>58791</v>
      </c>
      <c r="F75" s="160">
        <f>F72+F73-F71-F74</f>
        <v>-84818.975488</v>
      </c>
    </row>
    <row r="76" spans="1:6" ht="14.25" customHeight="1">
      <c r="A76" s="7"/>
      <c r="B76" s="215" t="s">
        <v>254</v>
      </c>
      <c r="C76" s="215"/>
      <c r="D76" s="215"/>
      <c r="E76" s="172">
        <v>27858.55</v>
      </c>
      <c r="F76" s="160">
        <v>42683</v>
      </c>
    </row>
  </sheetData>
  <sheetProtection/>
  <mergeCells count="39">
    <mergeCell ref="B74:D74"/>
    <mergeCell ref="B73:D73"/>
    <mergeCell ref="B75:D75"/>
    <mergeCell ref="B76:D76"/>
    <mergeCell ref="B65:D65"/>
    <mergeCell ref="B66:D66"/>
    <mergeCell ref="B68:D68"/>
    <mergeCell ref="B69:D69"/>
    <mergeCell ref="B71:D71"/>
    <mergeCell ref="B72:D72"/>
    <mergeCell ref="B70:D70"/>
    <mergeCell ref="E27:E37"/>
    <mergeCell ref="F27:F37"/>
    <mergeCell ref="A3:A4"/>
    <mergeCell ref="A7:A25"/>
    <mergeCell ref="E3:E4"/>
    <mergeCell ref="E8:E16"/>
    <mergeCell ref="F8:F16"/>
    <mergeCell ref="E18:E25"/>
    <mergeCell ref="F18:F25"/>
    <mergeCell ref="A1:F1"/>
    <mergeCell ref="B67:D67"/>
    <mergeCell ref="A2:F2"/>
    <mergeCell ref="F3:F4"/>
    <mergeCell ref="B3:B4"/>
    <mergeCell ref="C3:D3"/>
    <mergeCell ref="A26:A37"/>
    <mergeCell ref="A41:A54"/>
    <mergeCell ref="A38:A40"/>
    <mergeCell ref="A60:A61"/>
    <mergeCell ref="E39:E40"/>
    <mergeCell ref="A58:A59"/>
    <mergeCell ref="F42:F54"/>
    <mergeCell ref="B64:E64"/>
    <mergeCell ref="F39:F40"/>
    <mergeCell ref="A55:A57"/>
    <mergeCell ref="E56:E57"/>
    <mergeCell ref="F56:F57"/>
    <mergeCell ref="E42:E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.875" style="0" customWidth="1"/>
    <col min="2" max="2" width="52.375" style="0" customWidth="1"/>
    <col min="3" max="3" width="4.875" style="0" customWidth="1"/>
    <col min="4" max="4" width="7.875" style="0" customWidth="1"/>
    <col min="5" max="5" width="0.12890625" style="0" customWidth="1"/>
    <col min="6" max="6" width="10.75390625" style="0" customWidth="1"/>
    <col min="7" max="7" width="10.25390625" style="0" hidden="1" customWidth="1"/>
  </cols>
  <sheetData>
    <row r="1" spans="1:7" ht="12.75">
      <c r="A1" s="195" t="s">
        <v>255</v>
      </c>
      <c r="B1" s="196"/>
      <c r="C1" s="196"/>
      <c r="D1" s="196"/>
      <c r="E1" s="196"/>
      <c r="F1" s="196"/>
      <c r="G1" s="197"/>
    </row>
    <row r="2" spans="1:7" ht="12.75">
      <c r="A2" s="195" t="s">
        <v>20</v>
      </c>
      <c r="B2" s="196"/>
      <c r="C2" s="196"/>
      <c r="D2" s="196"/>
      <c r="E2" s="196"/>
      <c r="F2" s="196"/>
      <c r="G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35.2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0.75" customHeight="1">
      <c r="A5" s="51"/>
      <c r="B5" s="3"/>
      <c r="C5" s="23"/>
      <c r="D5" s="23"/>
      <c r="E5" s="1"/>
      <c r="F5" s="4">
        <v>3.5341</v>
      </c>
    </row>
    <row r="6" spans="1:6" ht="14.25" customHeight="1">
      <c r="A6" s="51" t="s">
        <v>0</v>
      </c>
      <c r="B6" s="3" t="s">
        <v>1</v>
      </c>
      <c r="C6" s="23"/>
      <c r="D6" s="23"/>
      <c r="E6" s="1"/>
      <c r="F6" s="4"/>
    </row>
    <row r="7" spans="1:6" ht="12.75">
      <c r="A7" s="258" t="s">
        <v>63</v>
      </c>
      <c r="B7" s="64" t="s">
        <v>65</v>
      </c>
      <c r="C7" s="1"/>
      <c r="D7" s="1"/>
      <c r="E7" s="1"/>
      <c r="F7" s="50"/>
    </row>
    <row r="8" spans="1:6" ht="12.75">
      <c r="A8" s="259"/>
      <c r="B8" s="1" t="s">
        <v>46</v>
      </c>
      <c r="C8" s="23">
        <v>4</v>
      </c>
      <c r="D8" s="23">
        <v>151.2</v>
      </c>
      <c r="E8" s="246">
        <v>1978</v>
      </c>
      <c r="F8" s="183">
        <f>E8*F5</f>
        <v>6990.4498</v>
      </c>
    </row>
    <row r="9" spans="1:6" ht="12.75">
      <c r="A9" s="259"/>
      <c r="B9" s="1" t="s">
        <v>66</v>
      </c>
      <c r="C9" s="23">
        <v>4</v>
      </c>
      <c r="D9" s="24">
        <v>1579.2</v>
      </c>
      <c r="E9" s="250"/>
      <c r="F9" s="184"/>
    </row>
    <row r="10" spans="1:6" ht="12.75">
      <c r="A10" s="259"/>
      <c r="B10" s="1" t="s">
        <v>48</v>
      </c>
      <c r="C10" s="23">
        <v>4</v>
      </c>
      <c r="D10" s="23">
        <v>48</v>
      </c>
      <c r="E10" s="250"/>
      <c r="F10" s="184"/>
    </row>
    <row r="11" spans="1:6" ht="12.75">
      <c r="A11" s="259"/>
      <c r="B11" s="1" t="s">
        <v>61</v>
      </c>
      <c r="C11" s="23">
        <v>20</v>
      </c>
      <c r="D11" s="23">
        <v>14.8</v>
      </c>
      <c r="E11" s="250"/>
      <c r="F11" s="184"/>
    </row>
    <row r="12" spans="1:6" ht="12.75">
      <c r="A12" s="260"/>
      <c r="B12" s="1" t="s">
        <v>50</v>
      </c>
      <c r="C12" s="23">
        <v>4</v>
      </c>
      <c r="D12" s="23">
        <v>184.8</v>
      </c>
      <c r="E12" s="247"/>
      <c r="F12" s="185"/>
    </row>
    <row r="13" spans="1:6" ht="12.75">
      <c r="A13" s="73"/>
      <c r="B13" s="1"/>
      <c r="C13" s="23"/>
      <c r="D13" s="149">
        <f>SUM(D7:D12)</f>
        <v>1978</v>
      </c>
      <c r="E13" s="61"/>
      <c r="F13" s="161">
        <f>SUM(F8)</f>
        <v>6990.4498</v>
      </c>
    </row>
    <row r="14" spans="1:7" ht="12.75">
      <c r="A14" s="3" t="s">
        <v>2</v>
      </c>
      <c r="B14" s="186" t="s">
        <v>3</v>
      </c>
      <c r="C14" s="187"/>
      <c r="D14" s="188"/>
      <c r="E14" s="1"/>
      <c r="F14" s="46"/>
      <c r="G14" s="10"/>
    </row>
    <row r="15" spans="1:7" ht="15.75" customHeight="1">
      <c r="A15" s="48"/>
      <c r="B15" s="216" t="s">
        <v>8</v>
      </c>
      <c r="C15" s="216"/>
      <c r="D15" s="216"/>
      <c r="E15" s="156">
        <v>16383</v>
      </c>
      <c r="F15" s="39">
        <v>12505.07</v>
      </c>
      <c r="G15" s="4"/>
    </row>
    <row r="16" spans="1:7" ht="13.5" customHeight="1">
      <c r="A16" s="5"/>
      <c r="B16" s="236" t="s">
        <v>4</v>
      </c>
      <c r="C16" s="237"/>
      <c r="D16" s="237"/>
      <c r="E16" s="37">
        <v>31170</v>
      </c>
      <c r="F16" s="39">
        <v>20696.95</v>
      </c>
      <c r="G16" s="4"/>
    </row>
    <row r="17" spans="1:7" ht="12.75" customHeight="1">
      <c r="A17" s="40"/>
      <c r="B17" s="236" t="s">
        <v>152</v>
      </c>
      <c r="C17" s="237"/>
      <c r="D17" s="237"/>
      <c r="E17" s="37">
        <v>1944</v>
      </c>
      <c r="F17" s="39">
        <v>88.23</v>
      </c>
      <c r="G17" s="4"/>
    </row>
    <row r="18" spans="1:7" ht="12.75">
      <c r="A18" s="41"/>
      <c r="B18" s="203" t="s">
        <v>9</v>
      </c>
      <c r="C18" s="204"/>
      <c r="D18" s="204"/>
      <c r="E18" s="80"/>
      <c r="F18" s="39">
        <v>3499.46</v>
      </c>
      <c r="G18" s="4"/>
    </row>
    <row r="19" spans="1:7" ht="12.75">
      <c r="A19" s="41"/>
      <c r="B19" s="203" t="s">
        <v>259</v>
      </c>
      <c r="C19" s="204"/>
      <c r="D19" s="205"/>
      <c r="E19" s="80"/>
      <c r="F19" s="39">
        <v>2342.03</v>
      </c>
      <c r="G19" s="4"/>
    </row>
    <row r="20" spans="1:7" ht="14.25" customHeight="1">
      <c r="A20" s="41"/>
      <c r="B20" s="238" t="s">
        <v>10</v>
      </c>
      <c r="C20" s="239"/>
      <c r="D20" s="239"/>
      <c r="E20" s="80">
        <v>50246</v>
      </c>
      <c r="F20" s="160">
        <f>SUM(F13:F19)</f>
        <v>46122.18980000001</v>
      </c>
      <c r="G20" s="4"/>
    </row>
    <row r="21" spans="1:7" ht="12.75" customHeight="1">
      <c r="A21" s="41"/>
      <c r="B21" s="240" t="s">
        <v>253</v>
      </c>
      <c r="C21" s="241"/>
      <c r="D21" s="241"/>
      <c r="E21" s="156">
        <v>108700</v>
      </c>
      <c r="F21" s="160">
        <v>66506.19</v>
      </c>
      <c r="G21" s="4"/>
    </row>
    <row r="22" spans="1:7" ht="12.75">
      <c r="A22" s="7"/>
      <c r="B22" s="211" t="s">
        <v>258</v>
      </c>
      <c r="C22" s="212"/>
      <c r="D22" s="213"/>
      <c r="E22" s="156"/>
      <c r="F22" s="39">
        <v>4200</v>
      </c>
      <c r="G22" s="4"/>
    </row>
    <row r="23" spans="1:7" ht="12.75">
      <c r="A23" s="7"/>
      <c r="B23" s="242" t="s">
        <v>29</v>
      </c>
      <c r="C23" s="243"/>
      <c r="D23" s="243"/>
      <c r="E23" s="84">
        <v>58791</v>
      </c>
      <c r="F23" s="39">
        <f>F21+F22-F20</f>
        <v>24584.000199999995</v>
      </c>
      <c r="G23" s="4"/>
    </row>
    <row r="24" spans="1:7" ht="12.75">
      <c r="A24" s="7"/>
      <c r="B24" s="211" t="s">
        <v>254</v>
      </c>
      <c r="C24" s="212"/>
      <c r="D24" s="212"/>
      <c r="E24" s="84">
        <v>27858.55</v>
      </c>
      <c r="F24" s="39">
        <v>44019</v>
      </c>
      <c r="G24" s="4"/>
    </row>
  </sheetData>
  <sheetProtection/>
  <mergeCells count="21">
    <mergeCell ref="F3:F4"/>
    <mergeCell ref="B18:D18"/>
    <mergeCell ref="E3:E4"/>
    <mergeCell ref="B20:D20"/>
    <mergeCell ref="A7:A12"/>
    <mergeCell ref="E8:E12"/>
    <mergeCell ref="A1:G1"/>
    <mergeCell ref="A2:G2"/>
    <mergeCell ref="A3:A4"/>
    <mergeCell ref="B3:B4"/>
    <mergeCell ref="C3:D3"/>
    <mergeCell ref="F8:F12"/>
    <mergeCell ref="B21:D21"/>
    <mergeCell ref="B22:D22"/>
    <mergeCell ref="B23:D23"/>
    <mergeCell ref="B19:D19"/>
    <mergeCell ref="B24:D24"/>
    <mergeCell ref="B14:D14"/>
    <mergeCell ref="B17:D17"/>
    <mergeCell ref="B15:D15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3.75390625" style="0" customWidth="1"/>
    <col min="2" max="2" width="57.375" style="0" customWidth="1"/>
    <col min="3" max="3" width="5.00390625" style="0" customWidth="1"/>
    <col min="4" max="4" width="8.375" style="0" customWidth="1"/>
    <col min="5" max="5" width="0.12890625" style="0" customWidth="1"/>
    <col min="6" max="6" width="11.12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21</v>
      </c>
      <c r="B2" s="196"/>
      <c r="C2" s="196"/>
      <c r="D2" s="196"/>
      <c r="E2" s="196"/>
      <c r="F2" s="197"/>
    </row>
    <row r="3" spans="1:6" ht="12.75" customHeight="1">
      <c r="A3" s="261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51" customHeight="1">
      <c r="A4" s="262"/>
      <c r="B4" s="199"/>
      <c r="C4" s="2" t="s">
        <v>6</v>
      </c>
      <c r="D4" s="2" t="s">
        <v>26</v>
      </c>
      <c r="E4" s="199"/>
      <c r="F4" s="223"/>
    </row>
    <row r="5" spans="1:6" ht="14.25" customHeight="1" hidden="1">
      <c r="A5" s="52"/>
      <c r="B5" s="3"/>
      <c r="C5" s="1"/>
      <c r="D5" s="1"/>
      <c r="E5" s="1"/>
      <c r="F5" s="4">
        <v>2.9</v>
      </c>
    </row>
    <row r="6" spans="1:6" ht="12.75">
      <c r="A6" s="3" t="s">
        <v>2</v>
      </c>
      <c r="B6" s="186" t="s">
        <v>3</v>
      </c>
      <c r="C6" s="188"/>
      <c r="D6" s="1"/>
      <c r="E6" s="1"/>
      <c r="F6" s="1"/>
    </row>
    <row r="7" spans="1:6" ht="13.5" customHeight="1">
      <c r="A7" s="48"/>
      <c r="B7" s="216" t="s">
        <v>8</v>
      </c>
      <c r="C7" s="216"/>
      <c r="D7" s="216"/>
      <c r="E7" s="156">
        <v>16383</v>
      </c>
      <c r="F7" s="39">
        <v>2516.03</v>
      </c>
    </row>
    <row r="8" spans="1:6" ht="12" customHeight="1">
      <c r="A8" s="5"/>
      <c r="B8" s="236" t="s">
        <v>4</v>
      </c>
      <c r="C8" s="237"/>
      <c r="D8" s="237"/>
      <c r="E8" s="37">
        <v>31170</v>
      </c>
      <c r="F8" s="39">
        <v>4164.12</v>
      </c>
    </row>
    <row r="9" spans="1:6" ht="12.75" customHeight="1">
      <c r="A9" s="40"/>
      <c r="B9" s="236" t="s">
        <v>152</v>
      </c>
      <c r="C9" s="237"/>
      <c r="D9" s="237"/>
      <c r="E9" s="37">
        <v>1944</v>
      </c>
      <c r="F9" s="39">
        <v>1183.53</v>
      </c>
    </row>
    <row r="10" spans="1:6" ht="12.75">
      <c r="A10" s="41"/>
      <c r="B10" s="203" t="s">
        <v>9</v>
      </c>
      <c r="C10" s="204"/>
      <c r="D10" s="204"/>
      <c r="E10" s="80"/>
      <c r="F10" s="39">
        <v>704.07</v>
      </c>
    </row>
    <row r="11" spans="1:6" ht="13.5" customHeight="1">
      <c r="A11" s="41"/>
      <c r="B11" s="203" t="s">
        <v>259</v>
      </c>
      <c r="C11" s="204"/>
      <c r="D11" s="205"/>
      <c r="E11" s="80"/>
      <c r="F11" s="39"/>
    </row>
    <row r="12" spans="1:6" ht="12.75" customHeight="1">
      <c r="A12" s="41"/>
      <c r="B12" s="238" t="s">
        <v>10</v>
      </c>
      <c r="C12" s="239"/>
      <c r="D12" s="239"/>
      <c r="E12" s="80">
        <v>50246</v>
      </c>
      <c r="F12" s="160">
        <f>SUM(F6:F11)</f>
        <v>8567.75</v>
      </c>
    </row>
    <row r="13" spans="1:6" ht="12.75">
      <c r="A13" s="7"/>
      <c r="B13" s="240" t="s">
        <v>253</v>
      </c>
      <c r="C13" s="241"/>
      <c r="D13" s="241"/>
      <c r="E13" s="156">
        <v>108700</v>
      </c>
      <c r="F13" s="160">
        <v>7040.76</v>
      </c>
    </row>
    <row r="14" spans="1:6" ht="12.75">
      <c r="A14" s="7"/>
      <c r="B14" s="244"/>
      <c r="C14" s="245"/>
      <c r="D14" s="245"/>
      <c r="E14" s="156"/>
      <c r="F14" s="39"/>
    </row>
    <row r="15" spans="1:6" ht="18" customHeight="1">
      <c r="A15" s="7"/>
      <c r="B15" s="242" t="s">
        <v>261</v>
      </c>
      <c r="C15" s="243"/>
      <c r="D15" s="243"/>
      <c r="E15" s="84">
        <v>58791</v>
      </c>
      <c r="F15" s="39">
        <f>F13-F12</f>
        <v>-1526.9899999999998</v>
      </c>
    </row>
    <row r="16" spans="2:6" ht="12.75">
      <c r="B16" s="211" t="s">
        <v>254</v>
      </c>
      <c r="C16" s="212"/>
      <c r="D16" s="212"/>
      <c r="E16" s="84">
        <v>27858.55</v>
      </c>
      <c r="F16" s="39">
        <v>0</v>
      </c>
    </row>
  </sheetData>
  <sheetProtection/>
  <mergeCells count="18">
    <mergeCell ref="F3:F4"/>
    <mergeCell ref="B7:D7"/>
    <mergeCell ref="B10:D10"/>
    <mergeCell ref="B12:D12"/>
    <mergeCell ref="C3:D3"/>
    <mergeCell ref="B3:B4"/>
    <mergeCell ref="B8:D8"/>
    <mergeCell ref="B9:D9"/>
    <mergeCell ref="B13:D13"/>
    <mergeCell ref="B14:D14"/>
    <mergeCell ref="B15:D15"/>
    <mergeCell ref="B16:D16"/>
    <mergeCell ref="B11:D11"/>
    <mergeCell ref="A1:F1"/>
    <mergeCell ref="A2:F2"/>
    <mergeCell ref="B6:C6"/>
    <mergeCell ref="A3:A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31">
      <selection activeCell="B69" sqref="B69:D70"/>
    </sheetView>
  </sheetViews>
  <sheetFormatPr defaultColWidth="9.00390625" defaultRowHeight="12.75"/>
  <cols>
    <col min="1" max="1" width="3.75390625" style="0" customWidth="1"/>
    <col min="2" max="2" width="52.00390625" style="0" customWidth="1"/>
    <col min="3" max="3" width="6.75390625" style="0" customWidth="1"/>
    <col min="4" max="4" width="9.00390625" style="0" customWidth="1"/>
    <col min="5" max="5" width="0.12890625" style="0" customWidth="1"/>
    <col min="6" max="6" width="10.75390625" style="0" customWidth="1"/>
    <col min="7" max="7" width="10.75390625" style="0" hidden="1" customWidth="1"/>
  </cols>
  <sheetData>
    <row r="1" spans="1:7" ht="12.75">
      <c r="A1" s="195" t="s">
        <v>255</v>
      </c>
      <c r="B1" s="196"/>
      <c r="C1" s="196"/>
      <c r="D1" s="196"/>
      <c r="E1" s="196"/>
      <c r="F1" s="196"/>
      <c r="G1" s="197"/>
    </row>
    <row r="2" spans="1:7" ht="12.75">
      <c r="A2" s="195" t="s">
        <v>22</v>
      </c>
      <c r="B2" s="196"/>
      <c r="C2" s="196"/>
      <c r="D2" s="196"/>
      <c r="E2" s="196"/>
      <c r="F2" s="196"/>
      <c r="G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32.2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12" customHeight="1" hidden="1">
      <c r="A5" s="51"/>
      <c r="B5" s="3"/>
      <c r="C5" s="1"/>
      <c r="D5" s="1"/>
      <c r="E5" s="1"/>
      <c r="F5" s="4">
        <v>3.5341</v>
      </c>
    </row>
    <row r="6" spans="1:6" ht="14.25" customHeight="1">
      <c r="A6" s="51" t="s">
        <v>0</v>
      </c>
      <c r="B6" s="3" t="s">
        <v>1</v>
      </c>
      <c r="C6" s="1"/>
      <c r="D6" s="1"/>
      <c r="E6" s="1"/>
      <c r="F6" s="4"/>
    </row>
    <row r="7" spans="1:6" ht="12.75">
      <c r="A7" s="206" t="s">
        <v>51</v>
      </c>
      <c r="B7" s="18" t="s">
        <v>53</v>
      </c>
      <c r="C7" s="27"/>
      <c r="D7" s="27"/>
      <c r="E7" s="27"/>
      <c r="F7" s="27"/>
    </row>
    <row r="8" spans="1:6" ht="12.75" customHeight="1">
      <c r="A8" s="263"/>
      <c r="B8" s="67" t="s">
        <v>42</v>
      </c>
      <c r="C8" s="13">
        <v>1</v>
      </c>
      <c r="D8" s="136">
        <v>98.5</v>
      </c>
      <c r="E8" s="4">
        <v>90.6</v>
      </c>
      <c r="F8" s="45">
        <f>E8*F5</f>
        <v>320.18946</v>
      </c>
    </row>
    <row r="9" spans="1:6" ht="12.75">
      <c r="A9" s="263"/>
      <c r="B9" s="88" t="s">
        <v>54</v>
      </c>
      <c r="C9" s="34"/>
      <c r="D9" s="137"/>
      <c r="E9" s="34"/>
      <c r="F9" s="53"/>
    </row>
    <row r="10" spans="1:6" ht="12.75">
      <c r="A10" s="207"/>
      <c r="B10" s="67" t="s">
        <v>48</v>
      </c>
      <c r="C10" s="13">
        <v>9</v>
      </c>
      <c r="D10" s="136">
        <v>108</v>
      </c>
      <c r="E10" s="4">
        <v>108</v>
      </c>
      <c r="F10" s="45"/>
    </row>
    <row r="11" spans="1:6" ht="12.75" customHeight="1">
      <c r="A11" s="271"/>
      <c r="B11" s="64" t="s">
        <v>68</v>
      </c>
      <c r="C11" s="13"/>
      <c r="D11" s="136"/>
      <c r="E11" s="4"/>
      <c r="F11" s="45"/>
    </row>
    <row r="12" spans="1:6" ht="12.75">
      <c r="A12" s="272"/>
      <c r="B12" s="1" t="s">
        <v>42</v>
      </c>
      <c r="C12" s="13">
        <v>1</v>
      </c>
      <c r="D12" s="136">
        <v>96</v>
      </c>
      <c r="E12" s="4">
        <v>96</v>
      </c>
      <c r="F12" s="45">
        <f>E12*F5</f>
        <v>339.2736</v>
      </c>
    </row>
    <row r="13" spans="1:6" ht="12.75">
      <c r="A13" s="264" t="s">
        <v>97</v>
      </c>
      <c r="B13" s="64" t="s">
        <v>91</v>
      </c>
      <c r="C13" s="13"/>
      <c r="D13" s="136"/>
      <c r="E13" s="4"/>
      <c r="F13" s="45"/>
    </row>
    <row r="14" spans="1:6" ht="12.75">
      <c r="A14" s="265"/>
      <c r="B14" s="1" t="s">
        <v>92</v>
      </c>
      <c r="C14" s="13">
        <v>1</v>
      </c>
      <c r="D14" s="138">
        <v>99</v>
      </c>
      <c r="E14" s="4">
        <v>99</v>
      </c>
      <c r="F14" s="45">
        <f>E14*F5</f>
        <v>349.8759</v>
      </c>
    </row>
    <row r="15" spans="1:6" ht="12.75">
      <c r="A15" s="265"/>
      <c r="B15" s="64" t="s">
        <v>93</v>
      </c>
      <c r="C15" s="13"/>
      <c r="D15" s="136"/>
      <c r="E15" s="4"/>
      <c r="F15" s="45"/>
    </row>
    <row r="16" spans="1:6" ht="12.75">
      <c r="A16" s="265"/>
      <c r="B16" s="1" t="s">
        <v>94</v>
      </c>
      <c r="C16" s="13">
        <v>6</v>
      </c>
      <c r="D16" s="136">
        <v>112.2</v>
      </c>
      <c r="E16" s="4"/>
      <c r="F16" s="45"/>
    </row>
    <row r="17" spans="1:6" ht="12.75">
      <c r="A17" s="265"/>
      <c r="B17" s="64" t="s">
        <v>95</v>
      </c>
      <c r="C17" s="13"/>
      <c r="D17" s="136"/>
      <c r="E17" s="4"/>
      <c r="F17" s="45"/>
    </row>
    <row r="18" spans="1:6" ht="12.75">
      <c r="A18" s="266"/>
      <c r="B18" s="1" t="s">
        <v>96</v>
      </c>
      <c r="C18" s="13">
        <v>5</v>
      </c>
      <c r="D18" s="136">
        <v>110</v>
      </c>
      <c r="E18" s="4">
        <v>110</v>
      </c>
      <c r="F18" s="45">
        <f>E18*F5</f>
        <v>388.751</v>
      </c>
    </row>
    <row r="19" spans="1:6" ht="12.75">
      <c r="A19" s="264" t="s">
        <v>112</v>
      </c>
      <c r="B19" s="64" t="s">
        <v>108</v>
      </c>
      <c r="C19" s="13"/>
      <c r="D19" s="136"/>
      <c r="E19" s="61"/>
      <c r="F19" s="62"/>
    </row>
    <row r="20" spans="1:6" ht="12.75">
      <c r="A20" s="265"/>
      <c r="B20" s="1" t="s">
        <v>109</v>
      </c>
      <c r="C20" s="13">
        <v>2</v>
      </c>
      <c r="D20" s="138">
        <v>271.08</v>
      </c>
      <c r="E20" s="224">
        <v>792.18</v>
      </c>
      <c r="F20" s="251">
        <f>E20*F5</f>
        <v>2799.643338</v>
      </c>
    </row>
    <row r="21" spans="1:6" ht="12.75">
      <c r="A21" s="265"/>
      <c r="B21" s="1" t="s">
        <v>110</v>
      </c>
      <c r="C21" s="13">
        <v>3</v>
      </c>
      <c r="D21" s="136">
        <v>337.35</v>
      </c>
      <c r="E21" s="225"/>
      <c r="F21" s="252"/>
    </row>
    <row r="22" spans="1:6" ht="12.75">
      <c r="A22" s="266"/>
      <c r="B22" s="67" t="s">
        <v>111</v>
      </c>
      <c r="C22" s="13">
        <v>2</v>
      </c>
      <c r="D22" s="136">
        <v>183.75</v>
      </c>
      <c r="E22" s="226"/>
      <c r="F22" s="253"/>
    </row>
    <row r="23" spans="1:6" ht="12.75" customHeight="1">
      <c r="A23" s="269" t="s">
        <v>150</v>
      </c>
      <c r="B23" s="25" t="s">
        <v>141</v>
      </c>
      <c r="C23" s="28"/>
      <c r="D23" s="139"/>
      <c r="E23" s="34"/>
      <c r="F23" s="45"/>
    </row>
    <row r="24" spans="1:8" ht="12.75">
      <c r="A24" s="270"/>
      <c r="B24" s="1" t="s">
        <v>142</v>
      </c>
      <c r="C24" s="23">
        <v>1</v>
      </c>
      <c r="D24" s="140">
        <v>63.2</v>
      </c>
      <c r="E24" s="13">
        <v>63.2</v>
      </c>
      <c r="F24" s="45">
        <f>E24*F5</f>
        <v>223.35512</v>
      </c>
      <c r="H24" s="273"/>
    </row>
    <row r="25" spans="1:8" ht="12.75">
      <c r="A25" s="270"/>
      <c r="B25" s="64" t="s">
        <v>143</v>
      </c>
      <c r="C25" s="13"/>
      <c r="D25" s="136"/>
      <c r="E25" s="59"/>
      <c r="F25" s="62"/>
      <c r="H25" s="273"/>
    </row>
    <row r="26" spans="1:8" ht="12.75">
      <c r="A26" s="270"/>
      <c r="B26" s="1" t="s">
        <v>144</v>
      </c>
      <c r="C26" s="13">
        <v>800</v>
      </c>
      <c r="D26" s="138">
        <v>504</v>
      </c>
      <c r="E26" s="179">
        <v>4474</v>
      </c>
      <c r="F26" s="251">
        <f>E26*F5</f>
        <v>15811.563400000001</v>
      </c>
      <c r="H26" s="273"/>
    </row>
    <row r="27" spans="1:8" ht="12.75">
      <c r="A27" s="270"/>
      <c r="B27" s="1" t="s">
        <v>145</v>
      </c>
      <c r="C27" s="13">
        <v>10</v>
      </c>
      <c r="D27" s="138">
        <v>600</v>
      </c>
      <c r="E27" s="192"/>
      <c r="F27" s="252"/>
      <c r="H27" s="273"/>
    </row>
    <row r="28" spans="1:8" ht="12.75">
      <c r="A28" s="270"/>
      <c r="B28" s="69" t="s">
        <v>146</v>
      </c>
      <c r="C28" s="70">
        <v>500</v>
      </c>
      <c r="D28" s="138">
        <v>210</v>
      </c>
      <c r="E28" s="192"/>
      <c r="F28" s="252"/>
      <c r="H28" s="273"/>
    </row>
    <row r="29" spans="1:8" ht="12.75">
      <c r="A29" s="270"/>
      <c r="B29" s="1" t="s">
        <v>147</v>
      </c>
      <c r="C29" s="13">
        <v>800</v>
      </c>
      <c r="D29" s="138">
        <v>2320</v>
      </c>
      <c r="E29" s="192"/>
      <c r="F29" s="252"/>
      <c r="H29" s="273"/>
    </row>
    <row r="30" spans="1:8" ht="12.75">
      <c r="A30" s="270"/>
      <c r="B30" s="1" t="s">
        <v>89</v>
      </c>
      <c r="C30" s="13">
        <v>10</v>
      </c>
      <c r="D30" s="136">
        <v>80</v>
      </c>
      <c r="E30" s="192"/>
      <c r="F30" s="252"/>
      <c r="H30" s="273"/>
    </row>
    <row r="31" spans="1:8" ht="12.75">
      <c r="A31" s="270"/>
      <c r="B31" s="1" t="s">
        <v>79</v>
      </c>
      <c r="C31" s="13">
        <v>150</v>
      </c>
      <c r="D31" s="138">
        <v>760</v>
      </c>
      <c r="E31" s="180"/>
      <c r="F31" s="253"/>
      <c r="H31" s="273"/>
    </row>
    <row r="32" spans="1:6" ht="12.75">
      <c r="A32" s="270"/>
      <c r="B32" s="29" t="s">
        <v>148</v>
      </c>
      <c r="C32" s="28"/>
      <c r="D32" s="139"/>
      <c r="E32" s="34"/>
      <c r="F32" s="45"/>
    </row>
    <row r="33" spans="1:6" ht="12.75">
      <c r="A33" s="270"/>
      <c r="B33" s="1" t="s">
        <v>149</v>
      </c>
      <c r="C33" s="23">
        <v>1</v>
      </c>
      <c r="D33" s="141">
        <v>850</v>
      </c>
      <c r="E33" s="63">
        <v>850</v>
      </c>
      <c r="F33" s="54">
        <f>E33*F5</f>
        <v>3003.985</v>
      </c>
    </row>
    <row r="34" spans="1:6" ht="12.75">
      <c r="A34" s="264" t="s">
        <v>156</v>
      </c>
      <c r="B34" s="26" t="s">
        <v>157</v>
      </c>
      <c r="C34" s="34"/>
      <c r="D34" s="137"/>
      <c r="E34" s="34"/>
      <c r="F34" s="45"/>
    </row>
    <row r="35" spans="1:6" ht="12.75">
      <c r="A35" s="265"/>
      <c r="B35" s="1" t="s">
        <v>158</v>
      </c>
      <c r="C35" s="13">
        <v>9</v>
      </c>
      <c r="D35" s="136">
        <v>189</v>
      </c>
      <c r="E35" s="13">
        <v>189</v>
      </c>
      <c r="F35" s="45">
        <f>E35*F5</f>
        <v>667.9449</v>
      </c>
    </row>
    <row r="36" spans="1:6" ht="12.75">
      <c r="A36" s="265"/>
      <c r="B36" s="64" t="s">
        <v>159</v>
      </c>
      <c r="C36" s="13"/>
      <c r="D36" s="138"/>
      <c r="E36" s="59"/>
      <c r="F36" s="62"/>
    </row>
    <row r="37" spans="1:6" ht="12.75">
      <c r="A37" s="265"/>
      <c r="B37" s="67" t="s">
        <v>160</v>
      </c>
      <c r="C37" s="13">
        <v>4</v>
      </c>
      <c r="D37" s="136">
        <v>352</v>
      </c>
      <c r="E37" s="13">
        <v>352</v>
      </c>
      <c r="F37" s="45">
        <v>352</v>
      </c>
    </row>
    <row r="38" spans="1:6" ht="12.75">
      <c r="A38" s="265"/>
      <c r="B38" s="64" t="s">
        <v>161</v>
      </c>
      <c r="C38" s="13"/>
      <c r="D38" s="136"/>
      <c r="E38" s="59"/>
      <c r="F38" s="62"/>
    </row>
    <row r="39" spans="1:6" ht="12.75">
      <c r="A39" s="266"/>
      <c r="B39" s="1" t="s">
        <v>162</v>
      </c>
      <c r="C39" s="13">
        <v>30</v>
      </c>
      <c r="D39" s="138">
        <v>20776.5</v>
      </c>
      <c r="E39" s="13">
        <v>20776.5</v>
      </c>
      <c r="F39" s="45">
        <f>E39*F5</f>
        <v>73426.22865</v>
      </c>
    </row>
    <row r="40" spans="1:6" ht="12.75">
      <c r="A40" s="264" t="s">
        <v>166</v>
      </c>
      <c r="B40" s="64" t="s">
        <v>163</v>
      </c>
      <c r="C40" s="13"/>
      <c r="D40" s="136"/>
      <c r="E40" s="59"/>
      <c r="F40" s="62"/>
    </row>
    <row r="41" spans="1:6" ht="12.75">
      <c r="A41" s="265"/>
      <c r="B41" s="1" t="s">
        <v>123</v>
      </c>
      <c r="C41" s="13">
        <v>3</v>
      </c>
      <c r="D41" s="136">
        <v>195</v>
      </c>
      <c r="E41" s="179">
        <v>651.9</v>
      </c>
      <c r="F41" s="251">
        <f>E41*F5</f>
        <v>2303.87979</v>
      </c>
    </row>
    <row r="42" spans="1:6" ht="12.75">
      <c r="A42" s="265"/>
      <c r="B42" s="1" t="s">
        <v>125</v>
      </c>
      <c r="C42" s="13">
        <v>0.1</v>
      </c>
      <c r="D42" s="138">
        <v>27</v>
      </c>
      <c r="E42" s="192"/>
      <c r="F42" s="252"/>
    </row>
    <row r="43" spans="1:6" ht="12.75">
      <c r="A43" s="265"/>
      <c r="B43" s="1" t="s">
        <v>164</v>
      </c>
      <c r="C43" s="13">
        <v>2</v>
      </c>
      <c r="D43" s="136">
        <v>90</v>
      </c>
      <c r="E43" s="192"/>
      <c r="F43" s="252"/>
    </row>
    <row r="44" spans="1:6" ht="12.75">
      <c r="A44" s="265"/>
      <c r="B44" s="1" t="s">
        <v>114</v>
      </c>
      <c r="C44" s="13">
        <v>0.5</v>
      </c>
      <c r="D44" s="136">
        <v>59.47</v>
      </c>
      <c r="E44" s="192"/>
      <c r="F44" s="252"/>
    </row>
    <row r="45" spans="1:6" ht="12.75">
      <c r="A45" s="265"/>
      <c r="B45" s="67" t="s">
        <v>165</v>
      </c>
      <c r="C45" s="13">
        <v>1.3</v>
      </c>
      <c r="D45" s="136">
        <v>203.55</v>
      </c>
      <c r="E45" s="192"/>
      <c r="F45" s="252"/>
    </row>
    <row r="46" spans="1:6" ht="12.75">
      <c r="A46" s="266"/>
      <c r="B46" s="1" t="s">
        <v>124</v>
      </c>
      <c r="C46" s="13">
        <v>0.8</v>
      </c>
      <c r="D46" s="136">
        <v>76.88</v>
      </c>
      <c r="E46" s="180"/>
      <c r="F46" s="253"/>
    </row>
    <row r="47" spans="1:6" ht="12.75">
      <c r="A47" s="264" t="s">
        <v>178</v>
      </c>
      <c r="B47" s="26" t="s">
        <v>175</v>
      </c>
      <c r="C47" s="36"/>
      <c r="D47" s="136"/>
      <c r="E47" s="13"/>
      <c r="F47" s="45"/>
    </row>
    <row r="48" spans="1:6" ht="12.75">
      <c r="A48" s="265"/>
      <c r="B48" s="1" t="s">
        <v>176</v>
      </c>
      <c r="C48" s="13">
        <v>6</v>
      </c>
      <c r="D48" s="136">
        <v>552</v>
      </c>
      <c r="E48" s="179">
        <v>648.1</v>
      </c>
      <c r="F48" s="251">
        <f>E48*F5</f>
        <v>2290.45021</v>
      </c>
    </row>
    <row r="49" spans="1:6" ht="12.75">
      <c r="A49" s="265"/>
      <c r="B49" s="77" t="s">
        <v>124</v>
      </c>
      <c r="C49" s="36">
        <v>1</v>
      </c>
      <c r="D49" s="136">
        <v>96.1</v>
      </c>
      <c r="E49" s="180"/>
      <c r="F49" s="253"/>
    </row>
    <row r="50" spans="1:6" ht="12.75">
      <c r="A50" s="265"/>
      <c r="B50" s="64" t="s">
        <v>177</v>
      </c>
      <c r="C50" s="13"/>
      <c r="D50" s="136"/>
      <c r="E50" s="59"/>
      <c r="F50" s="62"/>
    </row>
    <row r="51" spans="1:6" ht="12.75" customHeight="1">
      <c r="A51" s="266"/>
      <c r="B51" s="77" t="s">
        <v>94</v>
      </c>
      <c r="C51" s="36">
        <v>15</v>
      </c>
      <c r="D51" s="136">
        <v>240.01</v>
      </c>
      <c r="E51" s="13">
        <v>240.01</v>
      </c>
      <c r="F51" s="45"/>
    </row>
    <row r="52" spans="1:6" ht="15">
      <c r="A52" s="264" t="s">
        <v>207</v>
      </c>
      <c r="B52" s="120" t="s">
        <v>67</v>
      </c>
      <c r="C52" s="117"/>
      <c r="D52" s="142"/>
      <c r="E52" s="13"/>
      <c r="F52" s="45"/>
    </row>
    <row r="53" spans="1:6" ht="12.75">
      <c r="A53" s="265"/>
      <c r="B53" s="119" t="s">
        <v>94</v>
      </c>
      <c r="C53" s="118">
        <v>10</v>
      </c>
      <c r="D53" s="143">
        <v>180</v>
      </c>
      <c r="E53" s="179">
        <v>740</v>
      </c>
      <c r="F53" s="251">
        <f>E53*F5</f>
        <v>2615.234</v>
      </c>
    </row>
    <row r="54" spans="1:6" ht="12.75">
      <c r="A54" s="266"/>
      <c r="B54" s="119" t="s">
        <v>98</v>
      </c>
      <c r="C54" s="118">
        <v>8</v>
      </c>
      <c r="D54" s="143">
        <v>560</v>
      </c>
      <c r="E54" s="180"/>
      <c r="F54" s="253"/>
    </row>
    <row r="55" spans="1:6" ht="15">
      <c r="A55" s="264" t="s">
        <v>247</v>
      </c>
      <c r="B55" s="135" t="s">
        <v>246</v>
      </c>
      <c r="C55" s="1"/>
      <c r="D55" s="144"/>
      <c r="E55" s="13"/>
      <c r="F55" s="45"/>
    </row>
    <row r="56" spans="1:6" ht="12.75">
      <c r="A56" s="266"/>
      <c r="B56" s="132" t="s">
        <v>94</v>
      </c>
      <c r="C56" s="133">
        <v>8</v>
      </c>
      <c r="D56" s="145">
        <v>144</v>
      </c>
      <c r="E56" s="13"/>
      <c r="F56" s="45"/>
    </row>
    <row r="57" spans="1:6" ht="12.75">
      <c r="A57" s="115"/>
      <c r="B57" s="132" t="s">
        <v>252</v>
      </c>
      <c r="C57" s="133"/>
      <c r="D57" s="145"/>
      <c r="E57" s="13"/>
      <c r="F57" s="45">
        <v>3056</v>
      </c>
    </row>
    <row r="58" spans="1:6" ht="12.75">
      <c r="A58" s="115"/>
      <c r="B58" s="67"/>
      <c r="C58" s="23"/>
      <c r="D58" s="146">
        <f>SUM(D8:D56)</f>
        <v>30544.59</v>
      </c>
      <c r="E58" s="13"/>
      <c r="F58" s="162">
        <f>SUM(F7:F57)</f>
        <v>107948.374368</v>
      </c>
    </row>
    <row r="59" spans="1:7" ht="12.75">
      <c r="A59" s="3" t="s">
        <v>2</v>
      </c>
      <c r="B59" s="186" t="s">
        <v>3</v>
      </c>
      <c r="C59" s="187"/>
      <c r="D59" s="188"/>
      <c r="E59" s="1"/>
      <c r="F59" s="47"/>
      <c r="G59" s="11"/>
    </row>
    <row r="60" spans="1:7" ht="14.25" customHeight="1">
      <c r="A60" s="48"/>
      <c r="B60" s="216" t="s">
        <v>8</v>
      </c>
      <c r="C60" s="216"/>
      <c r="D60" s="216"/>
      <c r="E60" s="156">
        <v>16383</v>
      </c>
      <c r="F60" s="39">
        <v>144196.93</v>
      </c>
      <c r="G60" s="11"/>
    </row>
    <row r="61" spans="1:7" ht="12" customHeight="1">
      <c r="A61" s="5"/>
      <c r="B61" s="236" t="s">
        <v>4</v>
      </c>
      <c r="C61" s="237"/>
      <c r="D61" s="237"/>
      <c r="E61" s="37">
        <v>31170</v>
      </c>
      <c r="F61" s="39">
        <v>238651.1</v>
      </c>
      <c r="G61" s="11"/>
    </row>
    <row r="62" spans="1:7" ht="12.75" customHeight="1">
      <c r="A62" s="40"/>
      <c r="B62" s="236" t="s">
        <v>152</v>
      </c>
      <c r="C62" s="237"/>
      <c r="D62" s="237"/>
      <c r="E62" s="37">
        <v>1944</v>
      </c>
      <c r="F62" s="39">
        <v>7893.48</v>
      </c>
      <c r="G62" s="11"/>
    </row>
    <row r="63" spans="1:7" ht="12.75">
      <c r="A63" s="41"/>
      <c r="B63" s="216" t="s">
        <v>31</v>
      </c>
      <c r="C63" s="216"/>
      <c r="D63" s="216"/>
      <c r="E63" s="156">
        <v>749</v>
      </c>
      <c r="F63" s="39">
        <v>3272.01</v>
      </c>
      <c r="G63" s="11"/>
    </row>
    <row r="64" spans="1:7" ht="12.75">
      <c r="A64" s="41"/>
      <c r="B64" s="267" t="s">
        <v>257</v>
      </c>
      <c r="C64" s="268"/>
      <c r="D64" s="268"/>
      <c r="E64" s="156"/>
      <c r="F64" s="39">
        <v>13296.25</v>
      </c>
      <c r="G64" s="11"/>
    </row>
    <row r="65" spans="1:7" ht="12.75">
      <c r="A65" s="41"/>
      <c r="B65" s="203" t="s">
        <v>9</v>
      </c>
      <c r="C65" s="204"/>
      <c r="D65" s="204"/>
      <c r="E65" s="80"/>
      <c r="F65" s="39">
        <v>72230.4</v>
      </c>
      <c r="G65" s="11"/>
    </row>
    <row r="66" spans="1:7" ht="14.25" customHeight="1">
      <c r="A66" s="41"/>
      <c r="B66" s="203" t="s">
        <v>259</v>
      </c>
      <c r="C66" s="204"/>
      <c r="D66" s="205"/>
      <c r="E66" s="80"/>
      <c r="F66" s="39">
        <v>22787.53</v>
      </c>
      <c r="G66" s="11"/>
    </row>
    <row r="67" spans="1:7" ht="12.75" customHeight="1">
      <c r="A67" s="41"/>
      <c r="B67" s="238" t="s">
        <v>10</v>
      </c>
      <c r="C67" s="239"/>
      <c r="D67" s="239"/>
      <c r="E67" s="80">
        <v>50246</v>
      </c>
      <c r="F67" s="160">
        <f>SUM(F58:F66)</f>
        <v>610276.074368</v>
      </c>
      <c r="G67" s="11"/>
    </row>
    <row r="68" spans="1:7" ht="12.75">
      <c r="A68" s="7"/>
      <c r="B68" s="240" t="s">
        <v>253</v>
      </c>
      <c r="C68" s="241"/>
      <c r="D68" s="241"/>
      <c r="E68" s="156">
        <v>108700</v>
      </c>
      <c r="F68" s="160">
        <v>710670</v>
      </c>
      <c r="G68" s="11"/>
    </row>
    <row r="69" spans="1:7" ht="12.75">
      <c r="A69" s="7"/>
      <c r="B69" s="211" t="s">
        <v>258</v>
      </c>
      <c r="C69" s="212"/>
      <c r="D69" s="213"/>
      <c r="E69" s="156"/>
      <c r="F69" s="39">
        <v>11400</v>
      </c>
      <c r="G69" s="11"/>
    </row>
    <row r="70" spans="1:7" ht="12.75">
      <c r="A70" s="7"/>
      <c r="B70" s="211" t="s">
        <v>260</v>
      </c>
      <c r="C70" s="212"/>
      <c r="D70" s="213"/>
      <c r="E70" s="156"/>
      <c r="F70" s="39">
        <v>139858</v>
      </c>
      <c r="G70" s="11"/>
    </row>
    <row r="71" spans="1:7" ht="12.75">
      <c r="A71" s="7"/>
      <c r="B71" s="242" t="s">
        <v>261</v>
      </c>
      <c r="C71" s="243"/>
      <c r="D71" s="243"/>
      <c r="E71" s="84">
        <v>58791</v>
      </c>
      <c r="F71" s="39">
        <f>F68+F69-F67-F70</f>
        <v>-28064.07436800003</v>
      </c>
      <c r="G71" s="11"/>
    </row>
    <row r="72" spans="1:7" ht="12.75">
      <c r="A72" s="7"/>
      <c r="B72" s="211" t="s">
        <v>254</v>
      </c>
      <c r="C72" s="212"/>
      <c r="D72" s="212"/>
      <c r="E72" s="84">
        <v>27858.55</v>
      </c>
      <c r="F72" s="39">
        <v>58383</v>
      </c>
      <c r="G72" s="11"/>
    </row>
  </sheetData>
  <sheetProtection/>
  <mergeCells count="42">
    <mergeCell ref="C3:D3"/>
    <mergeCell ref="A47:A51"/>
    <mergeCell ref="F41:F46"/>
    <mergeCell ref="A11:A12"/>
    <mergeCell ref="H24:H31"/>
    <mergeCell ref="A13:A18"/>
    <mergeCell ref="A19:A22"/>
    <mergeCell ref="E20:E22"/>
    <mergeCell ref="F20:F22"/>
    <mergeCell ref="E3:E4"/>
    <mergeCell ref="F48:F49"/>
    <mergeCell ref="B65:D65"/>
    <mergeCell ref="E53:E54"/>
    <mergeCell ref="A23:A33"/>
    <mergeCell ref="E41:E46"/>
    <mergeCell ref="A40:A46"/>
    <mergeCell ref="A1:G1"/>
    <mergeCell ref="A2:G2"/>
    <mergeCell ref="A3:A4"/>
    <mergeCell ref="B3:B4"/>
    <mergeCell ref="F3:F4"/>
    <mergeCell ref="B61:D61"/>
    <mergeCell ref="F53:F54"/>
    <mergeCell ref="F26:F31"/>
    <mergeCell ref="A52:A54"/>
    <mergeCell ref="E48:E49"/>
    <mergeCell ref="B68:D68"/>
    <mergeCell ref="B69:D69"/>
    <mergeCell ref="B71:D71"/>
    <mergeCell ref="B64:D64"/>
    <mergeCell ref="B66:D66"/>
    <mergeCell ref="B72:D72"/>
    <mergeCell ref="B67:D67"/>
    <mergeCell ref="B70:D70"/>
    <mergeCell ref="A7:A10"/>
    <mergeCell ref="E26:E31"/>
    <mergeCell ref="B63:D63"/>
    <mergeCell ref="A34:A39"/>
    <mergeCell ref="B60:D60"/>
    <mergeCell ref="B59:D59"/>
    <mergeCell ref="A55:A56"/>
    <mergeCell ref="B62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70" sqref="B70"/>
    </sheetView>
  </sheetViews>
  <sheetFormatPr defaultColWidth="9.00390625" defaultRowHeight="12.75"/>
  <cols>
    <col min="1" max="1" width="3.25390625" style="0" customWidth="1"/>
    <col min="2" max="2" width="54.75390625" style="0" customWidth="1"/>
    <col min="3" max="3" width="5.125" style="0" customWidth="1"/>
    <col min="4" max="4" width="10.375" style="0" customWidth="1"/>
    <col min="5" max="5" width="11.25390625" style="0" hidden="1" customWidth="1"/>
    <col min="6" max="6" width="10.25390625" style="0" customWidth="1"/>
    <col min="7" max="7" width="10.875" style="0" hidden="1" customWidth="1"/>
  </cols>
  <sheetData>
    <row r="1" spans="1:7" ht="12.75">
      <c r="A1" s="195" t="s">
        <v>255</v>
      </c>
      <c r="B1" s="196"/>
      <c r="C1" s="196"/>
      <c r="D1" s="196"/>
      <c r="E1" s="196"/>
      <c r="F1" s="196"/>
      <c r="G1" s="197"/>
    </row>
    <row r="2" spans="1:7" ht="12.75">
      <c r="A2" s="195" t="s">
        <v>23</v>
      </c>
      <c r="B2" s="196"/>
      <c r="C2" s="196"/>
      <c r="D2" s="196"/>
      <c r="E2" s="196"/>
      <c r="F2" s="196"/>
      <c r="G2" s="197"/>
    </row>
    <row r="3" spans="1:7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  <c r="G3" s="246"/>
    </row>
    <row r="4" spans="1:7" ht="30" customHeight="1">
      <c r="A4" s="207"/>
      <c r="B4" s="199"/>
      <c r="C4" s="2" t="s">
        <v>6</v>
      </c>
      <c r="D4" s="2" t="s">
        <v>26</v>
      </c>
      <c r="E4" s="199"/>
      <c r="F4" s="223"/>
      <c r="G4" s="247"/>
    </row>
    <row r="5" spans="1:7" ht="13.5" customHeight="1">
      <c r="A5" s="51"/>
      <c r="B5" s="3"/>
      <c r="C5" s="1"/>
      <c r="D5" s="1"/>
      <c r="E5" s="1"/>
      <c r="F5" s="4">
        <v>3.5341</v>
      </c>
      <c r="G5" s="1"/>
    </row>
    <row r="6" spans="1:7" ht="13.5">
      <c r="A6" s="51" t="s">
        <v>0</v>
      </c>
      <c r="B6" s="3" t="s">
        <v>1</v>
      </c>
      <c r="C6" s="1"/>
      <c r="D6" s="1"/>
      <c r="E6" s="1"/>
      <c r="F6" s="4"/>
      <c r="G6" s="1"/>
    </row>
    <row r="7" spans="1:7" ht="12.75">
      <c r="A7" s="269" t="s">
        <v>63</v>
      </c>
      <c r="B7" s="18" t="s">
        <v>69</v>
      </c>
      <c r="C7" s="27"/>
      <c r="D7" s="27"/>
      <c r="E7" s="17"/>
      <c r="F7" s="1"/>
      <c r="G7" s="1"/>
    </row>
    <row r="8" spans="1:7" ht="12.75">
      <c r="A8" s="270"/>
      <c r="B8" s="9" t="s">
        <v>70</v>
      </c>
      <c r="C8" s="20">
        <v>1</v>
      </c>
      <c r="D8" s="89">
        <v>1102.5</v>
      </c>
      <c r="E8" s="224">
        <v>1198.5</v>
      </c>
      <c r="F8" s="251">
        <f>E8*F5</f>
        <v>4235.61885</v>
      </c>
      <c r="G8" s="1"/>
    </row>
    <row r="9" spans="1:7" ht="12.75">
      <c r="A9" s="274"/>
      <c r="B9" s="15" t="s">
        <v>48</v>
      </c>
      <c r="C9" s="23">
        <v>8</v>
      </c>
      <c r="D9" s="56">
        <v>96</v>
      </c>
      <c r="E9" s="226"/>
      <c r="F9" s="253"/>
      <c r="G9" s="1"/>
    </row>
    <row r="10" spans="1:7" ht="12.75">
      <c r="A10" s="264" t="s">
        <v>74</v>
      </c>
      <c r="B10" s="64" t="s">
        <v>90</v>
      </c>
      <c r="C10" s="23"/>
      <c r="D10" s="82"/>
      <c r="E10" s="61"/>
      <c r="F10" s="62"/>
      <c r="G10" s="1"/>
    </row>
    <row r="11" spans="1:7" ht="12.75">
      <c r="A11" s="265"/>
      <c r="B11" s="1" t="s">
        <v>73</v>
      </c>
      <c r="C11" s="23">
        <v>10</v>
      </c>
      <c r="D11" s="56">
        <v>178.35</v>
      </c>
      <c r="E11" s="4">
        <v>178.35</v>
      </c>
      <c r="F11" s="45">
        <f>E11*F5</f>
        <v>630.306735</v>
      </c>
      <c r="G11" s="1"/>
    </row>
    <row r="12" spans="1:7" ht="12.75">
      <c r="A12" s="265"/>
      <c r="B12" s="64" t="s">
        <v>88</v>
      </c>
      <c r="C12" s="23"/>
      <c r="D12" s="56"/>
      <c r="E12" s="61"/>
      <c r="F12" s="62"/>
      <c r="G12" s="1"/>
    </row>
    <row r="13" spans="1:7" ht="12.75">
      <c r="A13" s="266"/>
      <c r="B13" s="67" t="s">
        <v>89</v>
      </c>
      <c r="C13" s="23">
        <v>20</v>
      </c>
      <c r="D13" s="56">
        <v>120</v>
      </c>
      <c r="E13" s="4">
        <v>120</v>
      </c>
      <c r="F13" s="45">
        <f>E13*F5</f>
        <v>424.092</v>
      </c>
      <c r="G13" s="1"/>
    </row>
    <row r="14" spans="1:7" ht="12.75">
      <c r="A14" s="264" t="s">
        <v>112</v>
      </c>
      <c r="B14" s="64" t="s">
        <v>108</v>
      </c>
      <c r="C14" s="23"/>
      <c r="D14" s="82"/>
      <c r="E14" s="61"/>
      <c r="F14" s="62"/>
      <c r="G14" s="1"/>
    </row>
    <row r="15" spans="1:7" ht="12.75">
      <c r="A15" s="265"/>
      <c r="B15" s="1" t="s">
        <v>113</v>
      </c>
      <c r="C15" s="23">
        <v>2.6</v>
      </c>
      <c r="D15" s="82">
        <v>127.63</v>
      </c>
      <c r="E15" s="224">
        <v>1787.14</v>
      </c>
      <c r="F15" s="251">
        <f>E15*F5</f>
        <v>6315.931474</v>
      </c>
      <c r="G15" s="1"/>
    </row>
    <row r="16" spans="1:7" ht="12.75">
      <c r="A16" s="265"/>
      <c r="B16" s="1" t="s">
        <v>114</v>
      </c>
      <c r="C16" s="23">
        <v>3</v>
      </c>
      <c r="D16" s="56">
        <v>356.83</v>
      </c>
      <c r="E16" s="225"/>
      <c r="F16" s="252"/>
      <c r="G16" s="1"/>
    </row>
    <row r="17" spans="1:7" ht="12.75">
      <c r="A17" s="265"/>
      <c r="B17" s="1" t="s">
        <v>109</v>
      </c>
      <c r="C17" s="23">
        <v>5</v>
      </c>
      <c r="D17" s="56">
        <v>677.7</v>
      </c>
      <c r="E17" s="225"/>
      <c r="F17" s="252"/>
      <c r="G17" s="1"/>
    </row>
    <row r="18" spans="1:7" ht="12.75">
      <c r="A18" s="265"/>
      <c r="B18" s="67" t="s">
        <v>115</v>
      </c>
      <c r="C18" s="23">
        <v>1</v>
      </c>
      <c r="D18" s="82">
        <v>224.98</v>
      </c>
      <c r="E18" s="225"/>
      <c r="F18" s="252"/>
      <c r="G18" s="1"/>
    </row>
    <row r="19" spans="1:7" ht="12.75">
      <c r="A19" s="265"/>
      <c r="B19" s="64" t="s">
        <v>116</v>
      </c>
      <c r="C19" s="23"/>
      <c r="D19" s="56"/>
      <c r="E19" s="225"/>
      <c r="F19" s="252"/>
      <c r="G19" s="1"/>
    </row>
    <row r="20" spans="1:7" ht="12.75">
      <c r="A20" s="265"/>
      <c r="B20" s="1" t="s">
        <v>117</v>
      </c>
      <c r="C20" s="23">
        <v>1</v>
      </c>
      <c r="D20" s="56">
        <v>45</v>
      </c>
      <c r="E20" s="225"/>
      <c r="F20" s="252"/>
      <c r="G20" s="1"/>
    </row>
    <row r="21" spans="1:7" ht="12.75">
      <c r="A21" s="265"/>
      <c r="B21" s="67" t="s">
        <v>118</v>
      </c>
      <c r="C21" s="23">
        <v>1</v>
      </c>
      <c r="D21" s="56">
        <v>90</v>
      </c>
      <c r="E21" s="225"/>
      <c r="F21" s="252"/>
      <c r="G21" s="1"/>
    </row>
    <row r="22" spans="1:7" ht="12.75">
      <c r="A22" s="265"/>
      <c r="B22" s="1" t="s">
        <v>119</v>
      </c>
      <c r="C22" s="23">
        <v>1</v>
      </c>
      <c r="D22" s="56">
        <v>265</v>
      </c>
      <c r="E22" s="226"/>
      <c r="F22" s="253"/>
      <c r="G22" s="1"/>
    </row>
    <row r="23" spans="1:7" ht="12.75">
      <c r="A23" s="265"/>
      <c r="B23" s="64" t="s">
        <v>121</v>
      </c>
      <c r="C23" s="23"/>
      <c r="D23" s="82"/>
      <c r="E23" s="61"/>
      <c r="F23" s="62"/>
      <c r="G23" s="1"/>
    </row>
    <row r="24" spans="1:7" ht="12.75">
      <c r="A24" s="266"/>
      <c r="B24" s="1" t="s">
        <v>120</v>
      </c>
      <c r="C24" s="23">
        <v>1</v>
      </c>
      <c r="D24" s="82">
        <v>367.5</v>
      </c>
      <c r="E24" s="4">
        <v>367.5</v>
      </c>
      <c r="F24" s="45">
        <f>E24*F5</f>
        <v>1298.78175</v>
      </c>
      <c r="G24" s="1"/>
    </row>
    <row r="25" spans="1:7" ht="12.75">
      <c r="A25" s="264" t="s">
        <v>156</v>
      </c>
      <c r="B25" s="64" t="s">
        <v>157</v>
      </c>
      <c r="C25" s="23"/>
      <c r="D25" s="56"/>
      <c r="E25" s="61"/>
      <c r="F25" s="62"/>
      <c r="G25" s="1"/>
    </row>
    <row r="26" spans="1:7" ht="12.75">
      <c r="A26" s="265"/>
      <c r="B26" s="1" t="s">
        <v>142</v>
      </c>
      <c r="C26" s="23">
        <v>7</v>
      </c>
      <c r="D26" s="82">
        <v>477.4</v>
      </c>
      <c r="E26" s="4">
        <v>477.4</v>
      </c>
      <c r="F26" s="45">
        <f>E26*F5</f>
        <v>1687.17934</v>
      </c>
      <c r="G26" s="1"/>
    </row>
    <row r="27" spans="1:7" ht="12.75">
      <c r="A27" s="265"/>
      <c r="B27" s="64" t="s">
        <v>159</v>
      </c>
      <c r="C27" s="23"/>
      <c r="D27" s="82"/>
      <c r="E27" s="4"/>
      <c r="F27" s="45"/>
      <c r="G27" s="1"/>
    </row>
    <row r="28" spans="1:7" ht="12.75">
      <c r="A28" s="266"/>
      <c r="B28" s="1" t="s">
        <v>160</v>
      </c>
      <c r="C28" s="23">
        <v>6</v>
      </c>
      <c r="D28" s="82">
        <v>528</v>
      </c>
      <c r="E28" s="4">
        <v>528</v>
      </c>
      <c r="F28" s="45">
        <f>E28*F5</f>
        <v>1866.0048</v>
      </c>
      <c r="G28" s="1"/>
    </row>
    <row r="29" spans="1:7" ht="12.75" customHeight="1">
      <c r="A29" s="264" t="s">
        <v>166</v>
      </c>
      <c r="B29" s="64" t="s">
        <v>167</v>
      </c>
      <c r="C29" s="23"/>
      <c r="D29" s="82"/>
      <c r="E29" s="61"/>
      <c r="F29" s="62"/>
      <c r="G29" s="1"/>
    </row>
    <row r="30" spans="1:7" ht="12.75">
      <c r="A30" s="265"/>
      <c r="B30" s="1" t="s">
        <v>123</v>
      </c>
      <c r="C30" s="23">
        <v>3</v>
      </c>
      <c r="D30" s="82">
        <v>195</v>
      </c>
      <c r="E30" s="224">
        <v>298.88</v>
      </c>
      <c r="F30" s="251">
        <f>E30*F5</f>
        <v>1056.271808</v>
      </c>
      <c r="G30" s="1"/>
    </row>
    <row r="31" spans="1:7" ht="12.75">
      <c r="A31" s="265"/>
      <c r="B31" s="1" t="s">
        <v>125</v>
      </c>
      <c r="C31" s="23">
        <v>0.1</v>
      </c>
      <c r="D31" s="56">
        <v>27</v>
      </c>
      <c r="E31" s="225"/>
      <c r="F31" s="252"/>
      <c r="G31" s="1"/>
    </row>
    <row r="32" spans="1:7" ht="12.75">
      <c r="A32" s="265"/>
      <c r="B32" s="74" t="s">
        <v>124</v>
      </c>
      <c r="C32" s="66">
        <v>0.8</v>
      </c>
      <c r="D32" s="66">
        <v>76.88</v>
      </c>
      <c r="E32" s="226"/>
      <c r="F32" s="253"/>
      <c r="G32" s="1"/>
    </row>
    <row r="33" spans="1:7" ht="12.75">
      <c r="A33" s="265"/>
      <c r="B33" s="64" t="s">
        <v>5</v>
      </c>
      <c r="C33" s="75"/>
      <c r="D33" s="76"/>
      <c r="E33" s="61"/>
      <c r="F33" s="62"/>
      <c r="G33" s="1"/>
    </row>
    <row r="34" spans="1:7" ht="12.75">
      <c r="A34" s="266"/>
      <c r="B34" s="1" t="s">
        <v>94</v>
      </c>
      <c r="C34" s="75">
        <v>10</v>
      </c>
      <c r="D34" s="66">
        <v>160.01</v>
      </c>
      <c r="E34" s="61"/>
      <c r="F34" s="45"/>
      <c r="G34" s="1"/>
    </row>
    <row r="35" spans="1:7" ht="12.75">
      <c r="A35" s="264" t="s">
        <v>178</v>
      </c>
      <c r="B35" s="64" t="s">
        <v>179</v>
      </c>
      <c r="C35" s="30"/>
      <c r="D35" s="82"/>
      <c r="E35" s="61"/>
      <c r="F35" s="62"/>
      <c r="G35" s="1"/>
    </row>
    <row r="36" spans="1:7" ht="12.75">
      <c r="A36" s="265"/>
      <c r="B36" s="1" t="s">
        <v>180</v>
      </c>
      <c r="C36" s="30">
        <v>2</v>
      </c>
      <c r="D36" s="82">
        <v>12934</v>
      </c>
      <c r="E36" s="224"/>
      <c r="F36" s="251">
        <v>52200</v>
      </c>
      <c r="G36" s="1"/>
    </row>
    <row r="37" spans="1:7" ht="12.75">
      <c r="A37" s="265"/>
      <c r="B37" s="1" t="s">
        <v>181</v>
      </c>
      <c r="C37" s="30">
        <v>2</v>
      </c>
      <c r="D37" s="82">
        <v>13086</v>
      </c>
      <c r="E37" s="225"/>
      <c r="F37" s="252"/>
      <c r="G37" s="1"/>
    </row>
    <row r="38" spans="1:7" ht="12.75">
      <c r="A38" s="265"/>
      <c r="B38" s="1" t="s">
        <v>182</v>
      </c>
      <c r="C38" s="30">
        <v>2</v>
      </c>
      <c r="D38" s="82">
        <v>13216</v>
      </c>
      <c r="E38" s="225"/>
      <c r="F38" s="252"/>
      <c r="G38" s="1"/>
    </row>
    <row r="39" spans="1:7" ht="12.75">
      <c r="A39" s="265"/>
      <c r="B39" s="1" t="s">
        <v>183</v>
      </c>
      <c r="C39" s="30">
        <v>2</v>
      </c>
      <c r="D39" s="82">
        <v>12964</v>
      </c>
      <c r="E39" s="226"/>
      <c r="F39" s="253"/>
      <c r="G39" s="1"/>
    </row>
    <row r="40" spans="1:7" ht="12.75">
      <c r="A40" s="265"/>
      <c r="B40" s="1" t="s">
        <v>79</v>
      </c>
      <c r="C40" s="30">
        <v>50</v>
      </c>
      <c r="D40" s="82">
        <v>400</v>
      </c>
      <c r="E40" s="224">
        <v>1094.84</v>
      </c>
      <c r="F40" s="251">
        <f>E40*F5</f>
        <v>3869.274044</v>
      </c>
      <c r="G40" s="1"/>
    </row>
    <row r="41" spans="1:7" ht="12.75">
      <c r="A41" s="265"/>
      <c r="B41" s="1" t="s">
        <v>80</v>
      </c>
      <c r="C41" s="30">
        <v>25</v>
      </c>
      <c r="D41" s="82">
        <v>694.84</v>
      </c>
      <c r="E41" s="226"/>
      <c r="F41" s="253"/>
      <c r="G41" s="1"/>
    </row>
    <row r="42" spans="1:7" ht="12.75">
      <c r="A42" s="265"/>
      <c r="B42" s="64" t="s">
        <v>177</v>
      </c>
      <c r="C42" s="30"/>
      <c r="D42" s="82"/>
      <c r="E42" s="61"/>
      <c r="F42" s="62"/>
      <c r="G42" s="1"/>
    </row>
    <row r="43" spans="1:7" ht="12.75">
      <c r="A43" s="266"/>
      <c r="B43" s="1" t="s">
        <v>94</v>
      </c>
      <c r="C43" s="30">
        <v>10</v>
      </c>
      <c r="D43" s="82">
        <v>160</v>
      </c>
      <c r="E43" s="61"/>
      <c r="F43" s="45"/>
      <c r="G43" s="1"/>
    </row>
    <row r="44" spans="1:7" ht="15">
      <c r="A44" s="78" t="s">
        <v>194</v>
      </c>
      <c r="B44" s="175" t="s">
        <v>94</v>
      </c>
      <c r="C44" s="104">
        <v>10</v>
      </c>
      <c r="D44" s="103">
        <v>80</v>
      </c>
      <c r="E44" s="61"/>
      <c r="F44" s="45"/>
      <c r="G44" s="1"/>
    </row>
    <row r="45" spans="1:7" ht="12.75">
      <c r="A45" s="264" t="s">
        <v>195</v>
      </c>
      <c r="B45" s="116" t="s">
        <v>191</v>
      </c>
      <c r="C45" s="104"/>
      <c r="D45" s="101"/>
      <c r="E45" s="61"/>
      <c r="F45" s="62"/>
      <c r="G45" s="1"/>
    </row>
    <row r="46" spans="1:7" ht="12.75">
      <c r="A46" s="265"/>
      <c r="B46" s="175" t="s">
        <v>192</v>
      </c>
      <c r="C46" s="104">
        <v>0.5</v>
      </c>
      <c r="D46" s="105">
        <v>32.99</v>
      </c>
      <c r="E46" s="224">
        <v>615.17</v>
      </c>
      <c r="F46" s="251">
        <f>E46*F5</f>
        <v>2174.0722969999997</v>
      </c>
      <c r="G46" s="1"/>
    </row>
    <row r="47" spans="1:7" ht="12.75">
      <c r="A47" s="266"/>
      <c r="B47" s="175" t="s">
        <v>193</v>
      </c>
      <c r="C47" s="104">
        <v>9</v>
      </c>
      <c r="D47" s="105">
        <v>582.18</v>
      </c>
      <c r="E47" s="226"/>
      <c r="F47" s="253"/>
      <c r="G47" s="1"/>
    </row>
    <row r="48" spans="1:7" ht="12.75">
      <c r="A48" s="178"/>
      <c r="B48" s="175" t="s">
        <v>252</v>
      </c>
      <c r="C48" s="104"/>
      <c r="D48" s="105"/>
      <c r="E48" s="176"/>
      <c r="F48" s="44">
        <v>1414</v>
      </c>
      <c r="G48" s="1"/>
    </row>
    <row r="49" spans="1:7" ht="12.75">
      <c r="A49" s="102"/>
      <c r="B49" s="100"/>
      <c r="C49" s="104"/>
      <c r="D49" s="147">
        <f>SUM(D7:D47)</f>
        <v>59265.78999999999</v>
      </c>
      <c r="E49" s="61"/>
      <c r="F49" s="162">
        <f>SUM(F7:F48)</f>
        <v>77171.53309800001</v>
      </c>
      <c r="G49" s="1"/>
    </row>
    <row r="50" spans="1:7" ht="12.75">
      <c r="A50" s="3" t="s">
        <v>2</v>
      </c>
      <c r="B50" s="223" t="s">
        <v>3</v>
      </c>
      <c r="C50" s="223"/>
      <c r="D50" s="223"/>
      <c r="E50" s="1"/>
      <c r="F50" s="47"/>
      <c r="G50" s="11"/>
    </row>
    <row r="51" spans="1:7" ht="14.25" customHeight="1">
      <c r="A51" s="48"/>
      <c r="B51" s="216" t="s">
        <v>8</v>
      </c>
      <c r="C51" s="216"/>
      <c r="D51" s="216"/>
      <c r="E51" s="156">
        <v>16383</v>
      </c>
      <c r="F51" s="39">
        <v>80606.94</v>
      </c>
      <c r="G51" s="11"/>
    </row>
    <row r="52" spans="1:7" ht="13.5" customHeight="1">
      <c r="A52" s="5"/>
      <c r="B52" s="236" t="s">
        <v>4</v>
      </c>
      <c r="C52" s="237"/>
      <c r="D52" s="237"/>
      <c r="E52" s="37">
        <v>31170</v>
      </c>
      <c r="F52" s="39">
        <v>133407.37</v>
      </c>
      <c r="G52" s="11"/>
    </row>
    <row r="53" spans="1:7" ht="13.5" customHeight="1">
      <c r="A53" s="40"/>
      <c r="B53" s="236" t="s">
        <v>152</v>
      </c>
      <c r="C53" s="237"/>
      <c r="D53" s="237"/>
      <c r="E53" s="37">
        <v>1944</v>
      </c>
      <c r="F53" s="39">
        <v>4415.04</v>
      </c>
      <c r="G53" s="11"/>
    </row>
    <row r="54" spans="1:7" ht="12.75" customHeight="1">
      <c r="A54" s="41"/>
      <c r="B54" s="216" t="s">
        <v>31</v>
      </c>
      <c r="C54" s="216"/>
      <c r="D54" s="216"/>
      <c r="E54" s="156">
        <v>749</v>
      </c>
      <c r="F54" s="39">
        <v>1454.46</v>
      </c>
      <c r="G54" s="11"/>
    </row>
    <row r="55" spans="1:7" ht="12.75">
      <c r="A55" s="7"/>
      <c r="B55" s="203" t="s">
        <v>9</v>
      </c>
      <c r="C55" s="204"/>
      <c r="D55" s="204"/>
      <c r="E55" s="80"/>
      <c r="F55" s="39">
        <v>40377.22</v>
      </c>
      <c r="G55" s="11"/>
    </row>
    <row r="56" spans="1:6" ht="12.75">
      <c r="A56" s="1"/>
      <c r="B56" s="203" t="s">
        <v>259</v>
      </c>
      <c r="C56" s="204"/>
      <c r="D56" s="205"/>
      <c r="E56" s="80"/>
      <c r="F56" s="39">
        <v>27273.86</v>
      </c>
    </row>
    <row r="57" spans="1:6" ht="12.75">
      <c r="A57" s="1"/>
      <c r="B57" s="238" t="s">
        <v>10</v>
      </c>
      <c r="C57" s="239"/>
      <c r="D57" s="239"/>
      <c r="E57" s="80">
        <v>50246</v>
      </c>
      <c r="F57" s="160">
        <f>SUM(F49:F56)</f>
        <v>364706.423098</v>
      </c>
    </row>
    <row r="58" spans="1:6" ht="12.75">
      <c r="A58" s="1"/>
      <c r="B58" s="240" t="s">
        <v>253</v>
      </c>
      <c r="C58" s="241"/>
      <c r="D58" s="241"/>
      <c r="E58" s="156">
        <v>108700</v>
      </c>
      <c r="F58" s="160">
        <v>375956.32</v>
      </c>
    </row>
    <row r="59" spans="1:6" ht="12.75" customHeight="1">
      <c r="A59" s="1"/>
      <c r="B59" s="211" t="s">
        <v>258</v>
      </c>
      <c r="C59" s="212"/>
      <c r="D59" s="213"/>
      <c r="E59" s="156"/>
      <c r="F59" s="39">
        <v>7800</v>
      </c>
    </row>
    <row r="60" spans="1:6" ht="12.75" customHeight="1">
      <c r="A60" s="1"/>
      <c r="B60" s="211" t="s">
        <v>260</v>
      </c>
      <c r="C60" s="212"/>
      <c r="D60" s="213"/>
      <c r="E60" s="156"/>
      <c r="F60" s="39">
        <v>65520</v>
      </c>
    </row>
    <row r="61" spans="1:6" ht="12.75">
      <c r="A61" s="1"/>
      <c r="B61" s="242" t="s">
        <v>261</v>
      </c>
      <c r="C61" s="243"/>
      <c r="D61" s="243"/>
      <c r="E61" s="84">
        <v>58791</v>
      </c>
      <c r="F61" s="39">
        <f>F58+F59-F57-F60</f>
        <v>-46470.10309799999</v>
      </c>
    </row>
    <row r="62" spans="1:6" ht="12.75">
      <c r="A62" s="1"/>
      <c r="B62" s="211" t="s">
        <v>254</v>
      </c>
      <c r="C62" s="212"/>
      <c r="D62" s="212"/>
      <c r="E62" s="84">
        <v>27858.55</v>
      </c>
      <c r="F62" s="39">
        <v>223547</v>
      </c>
    </row>
  </sheetData>
  <sheetProtection/>
  <mergeCells count="40">
    <mergeCell ref="A35:A43"/>
    <mergeCell ref="E36:E39"/>
    <mergeCell ref="E40:E41"/>
    <mergeCell ref="A45:A47"/>
    <mergeCell ref="E46:E47"/>
    <mergeCell ref="B51:D51"/>
    <mergeCell ref="F36:F39"/>
    <mergeCell ref="F40:F41"/>
    <mergeCell ref="F30:F32"/>
    <mergeCell ref="F3:F4"/>
    <mergeCell ref="F46:F47"/>
    <mergeCell ref="E30:E32"/>
    <mergeCell ref="A29:A34"/>
    <mergeCell ref="B56:D56"/>
    <mergeCell ref="A1:G1"/>
    <mergeCell ref="A2:G2"/>
    <mergeCell ref="A3:A4"/>
    <mergeCell ref="B3:B4"/>
    <mergeCell ref="C3:D3"/>
    <mergeCell ref="G3:G4"/>
    <mergeCell ref="E3:E4"/>
    <mergeCell ref="B50:D50"/>
    <mergeCell ref="A25:A28"/>
    <mergeCell ref="A10:A13"/>
    <mergeCell ref="A7:A9"/>
    <mergeCell ref="E8:E9"/>
    <mergeCell ref="F8:F9"/>
    <mergeCell ref="A14:A24"/>
    <mergeCell ref="E15:E22"/>
    <mergeCell ref="F15:F22"/>
    <mergeCell ref="B59:D59"/>
    <mergeCell ref="B61:D61"/>
    <mergeCell ref="B62:D62"/>
    <mergeCell ref="B52:D52"/>
    <mergeCell ref="B53:D53"/>
    <mergeCell ref="B54:D54"/>
    <mergeCell ref="B55:D55"/>
    <mergeCell ref="B57:D57"/>
    <mergeCell ref="B58:D58"/>
    <mergeCell ref="B60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4" sqref="B34:D34"/>
    </sheetView>
  </sheetViews>
  <sheetFormatPr defaultColWidth="9.00390625" defaultRowHeight="12.75"/>
  <cols>
    <col min="1" max="1" width="3.125" style="0" customWidth="1"/>
    <col min="2" max="2" width="53.75390625" style="0" customWidth="1"/>
    <col min="3" max="3" width="4.75390625" style="0" customWidth="1"/>
    <col min="4" max="4" width="10.625" style="0" customWidth="1"/>
    <col min="5" max="5" width="10.125" style="0" hidden="1" customWidth="1"/>
    <col min="6" max="6" width="10.2539062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12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41.2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12" customHeight="1" hidden="1">
      <c r="A5" s="38"/>
      <c r="B5" s="3"/>
      <c r="C5" s="1"/>
      <c r="D5" s="1"/>
      <c r="E5" s="1"/>
      <c r="F5" s="4">
        <v>3.5341</v>
      </c>
    </row>
    <row r="6" spans="1:6" ht="15" customHeight="1">
      <c r="A6" s="38" t="s">
        <v>0</v>
      </c>
      <c r="B6" s="3" t="s">
        <v>1</v>
      </c>
      <c r="C6" s="1"/>
      <c r="D6" s="1"/>
      <c r="E6" s="1"/>
      <c r="F6" s="4"/>
    </row>
    <row r="7" spans="1:6" ht="14.25" customHeight="1">
      <c r="A7" s="227" t="s">
        <v>97</v>
      </c>
      <c r="B7" s="31" t="s">
        <v>104</v>
      </c>
      <c r="C7" s="27"/>
      <c r="D7" s="27"/>
      <c r="E7" s="17"/>
      <c r="F7" s="43"/>
    </row>
    <row r="8" spans="1:6" ht="12.75">
      <c r="A8" s="228"/>
      <c r="B8" s="55" t="s">
        <v>98</v>
      </c>
      <c r="C8" s="56">
        <v>16</v>
      </c>
      <c r="D8" s="82">
        <v>1120</v>
      </c>
      <c r="E8" s="233">
        <v>5748</v>
      </c>
      <c r="F8" s="230">
        <f>E8*F5</f>
        <v>20314.0068</v>
      </c>
    </row>
    <row r="9" spans="1:6" ht="12.75">
      <c r="A9" s="228"/>
      <c r="B9" s="55" t="s">
        <v>99</v>
      </c>
      <c r="C9" s="56">
        <v>4</v>
      </c>
      <c r="D9" s="56">
        <v>151.2</v>
      </c>
      <c r="E9" s="234"/>
      <c r="F9" s="231"/>
    </row>
    <row r="10" spans="1:6" ht="12.75">
      <c r="A10" s="228"/>
      <c r="B10" s="67" t="s">
        <v>100</v>
      </c>
      <c r="C10" s="56">
        <v>4</v>
      </c>
      <c r="D10" s="82">
        <v>2028</v>
      </c>
      <c r="E10" s="234"/>
      <c r="F10" s="231"/>
    </row>
    <row r="11" spans="1:6" ht="12.75">
      <c r="A11" s="228"/>
      <c r="B11" s="55" t="s">
        <v>101</v>
      </c>
      <c r="C11" s="56">
        <v>4</v>
      </c>
      <c r="D11" s="82">
        <v>1579.2</v>
      </c>
      <c r="E11" s="234"/>
      <c r="F11" s="231"/>
    </row>
    <row r="12" spans="1:6" ht="12.75">
      <c r="A12" s="228"/>
      <c r="B12" s="55" t="s">
        <v>94</v>
      </c>
      <c r="C12" s="56">
        <v>4</v>
      </c>
      <c r="D12" s="56">
        <v>84.8</v>
      </c>
      <c r="E12" s="234"/>
      <c r="F12" s="231"/>
    </row>
    <row r="13" spans="1:6" ht="12.75" customHeight="1">
      <c r="A13" s="228"/>
      <c r="B13" s="72" t="s">
        <v>102</v>
      </c>
      <c r="C13" s="66">
        <v>15</v>
      </c>
      <c r="D13" s="66">
        <v>600</v>
      </c>
      <c r="E13" s="234"/>
      <c r="F13" s="231"/>
    </row>
    <row r="14" spans="1:6" ht="12.75" customHeight="1">
      <c r="A14" s="229"/>
      <c r="B14" s="1" t="s">
        <v>103</v>
      </c>
      <c r="C14" s="23">
        <v>4</v>
      </c>
      <c r="D14" s="23">
        <v>184.8</v>
      </c>
      <c r="E14" s="235"/>
      <c r="F14" s="232"/>
    </row>
    <row r="15" spans="1:6" ht="12.75">
      <c r="A15" s="220" t="s">
        <v>112</v>
      </c>
      <c r="B15" s="64" t="s">
        <v>132</v>
      </c>
      <c r="C15" s="23"/>
      <c r="D15" s="23"/>
      <c r="E15" s="61"/>
      <c r="F15" s="60"/>
    </row>
    <row r="16" spans="1:6" ht="12.75">
      <c r="A16" s="221"/>
      <c r="B16" s="1" t="s">
        <v>81</v>
      </c>
      <c r="C16" s="23">
        <v>3.5</v>
      </c>
      <c r="D16" s="23">
        <v>97.02</v>
      </c>
      <c r="E16" s="224">
        <v>7296.08</v>
      </c>
      <c r="F16" s="183">
        <f>E16*F5</f>
        <v>25785.076328</v>
      </c>
    </row>
    <row r="17" spans="1:6" ht="12.75">
      <c r="A17" s="221"/>
      <c r="B17" s="1" t="s">
        <v>78</v>
      </c>
      <c r="C17" s="23">
        <v>25</v>
      </c>
      <c r="D17" s="23">
        <v>219</v>
      </c>
      <c r="E17" s="225"/>
      <c r="F17" s="184"/>
    </row>
    <row r="18" spans="1:6" ht="12.75">
      <c r="A18" s="221"/>
      <c r="B18" s="1" t="s">
        <v>133</v>
      </c>
      <c r="C18" s="23">
        <v>20</v>
      </c>
      <c r="D18" s="23">
        <v>72.5</v>
      </c>
      <c r="E18" s="225"/>
      <c r="F18" s="184"/>
    </row>
    <row r="19" spans="1:6" ht="12.75">
      <c r="A19" s="221"/>
      <c r="B19" s="1" t="s">
        <v>134</v>
      </c>
      <c r="C19" s="23">
        <v>2.5</v>
      </c>
      <c r="D19" s="23">
        <v>160.5</v>
      </c>
      <c r="E19" s="225"/>
      <c r="F19" s="184"/>
    </row>
    <row r="20" spans="1:6" ht="12.75">
      <c r="A20" s="221"/>
      <c r="B20" s="1" t="s">
        <v>79</v>
      </c>
      <c r="C20" s="23">
        <v>50</v>
      </c>
      <c r="D20" s="23">
        <v>236</v>
      </c>
      <c r="E20" s="225"/>
      <c r="F20" s="184"/>
    </row>
    <row r="21" spans="1:6" ht="12.75">
      <c r="A21" s="221"/>
      <c r="B21" s="1" t="s">
        <v>80</v>
      </c>
      <c r="C21" s="23">
        <v>40</v>
      </c>
      <c r="D21" s="23">
        <v>667.04</v>
      </c>
      <c r="E21" s="225"/>
      <c r="F21" s="184"/>
    </row>
    <row r="22" spans="1:6" ht="12.75">
      <c r="A22" s="221"/>
      <c r="B22" s="1" t="s">
        <v>135</v>
      </c>
      <c r="C22" s="23">
        <v>30</v>
      </c>
      <c r="D22" s="23">
        <v>610.5</v>
      </c>
      <c r="E22" s="225"/>
      <c r="F22" s="184"/>
    </row>
    <row r="23" spans="1:6" ht="12.75">
      <c r="A23" s="221"/>
      <c r="B23" s="1" t="s">
        <v>84</v>
      </c>
      <c r="C23" s="23">
        <v>35</v>
      </c>
      <c r="D23" s="24">
        <v>3304.35</v>
      </c>
      <c r="E23" s="225"/>
      <c r="F23" s="184"/>
    </row>
    <row r="24" spans="1:6" ht="12.75">
      <c r="A24" s="222"/>
      <c r="B24" s="1" t="s">
        <v>86</v>
      </c>
      <c r="C24" s="23">
        <v>20</v>
      </c>
      <c r="D24" s="24">
        <v>1929.17</v>
      </c>
      <c r="E24" s="226"/>
      <c r="F24" s="185"/>
    </row>
    <row r="25" spans="1:6" ht="12.75">
      <c r="A25" s="92"/>
      <c r="B25" s="1"/>
      <c r="C25" s="23"/>
      <c r="D25" s="149">
        <f>SUM(D8:D24)</f>
        <v>13044.08</v>
      </c>
      <c r="E25" s="4"/>
      <c r="F25" s="161">
        <f>SUM(F8:F24)</f>
        <v>46099.083128</v>
      </c>
    </row>
    <row r="26" spans="1:6" ht="12.75" customHeight="1">
      <c r="A26" s="6" t="s">
        <v>2</v>
      </c>
      <c r="B26" s="186" t="s">
        <v>3</v>
      </c>
      <c r="C26" s="188"/>
      <c r="D26" s="1"/>
      <c r="E26" s="1"/>
      <c r="F26" s="39"/>
    </row>
    <row r="27" spans="1:6" ht="15" customHeight="1">
      <c r="A27" s="8"/>
      <c r="B27" s="216" t="s">
        <v>8</v>
      </c>
      <c r="C27" s="216"/>
      <c r="D27" s="216"/>
      <c r="E27" s="156">
        <v>16383</v>
      </c>
      <c r="F27" s="39">
        <v>11394.44</v>
      </c>
    </row>
    <row r="28" spans="1:6" ht="14.25" customHeight="1">
      <c r="A28" s="5"/>
      <c r="B28" s="236" t="s">
        <v>4</v>
      </c>
      <c r="C28" s="237"/>
      <c r="D28" s="237"/>
      <c r="E28" s="37">
        <v>31170</v>
      </c>
      <c r="F28" s="39">
        <v>18858.2</v>
      </c>
    </row>
    <row r="29" spans="1:6" ht="14.25" customHeight="1">
      <c r="A29" s="40"/>
      <c r="B29" s="236" t="s">
        <v>152</v>
      </c>
      <c r="C29" s="237"/>
      <c r="D29" s="237"/>
      <c r="E29" s="37">
        <v>1944</v>
      </c>
      <c r="F29" s="39">
        <v>967.8</v>
      </c>
    </row>
    <row r="30" spans="1:6" ht="12.75">
      <c r="A30" s="41"/>
      <c r="B30" s="203" t="s">
        <v>9</v>
      </c>
      <c r="C30" s="204"/>
      <c r="D30" s="204"/>
      <c r="E30" s="80"/>
      <c r="F30" s="39">
        <v>5707.64</v>
      </c>
    </row>
    <row r="31" spans="1:6" ht="12.75">
      <c r="A31" s="41"/>
      <c r="B31" s="203" t="s">
        <v>259</v>
      </c>
      <c r="C31" s="204"/>
      <c r="D31" s="205"/>
      <c r="E31" s="80"/>
      <c r="F31" s="39">
        <v>4493</v>
      </c>
    </row>
    <row r="32" spans="1:6" ht="12.75" customHeight="1">
      <c r="A32" s="41"/>
      <c r="B32" s="238" t="s">
        <v>10</v>
      </c>
      <c r="C32" s="239"/>
      <c r="D32" s="239"/>
      <c r="E32" s="80">
        <v>50246</v>
      </c>
      <c r="F32" s="160">
        <f>SUM(F25:F31)</f>
        <v>87520.163128</v>
      </c>
    </row>
    <row r="33" spans="1:6" ht="12.75" customHeight="1">
      <c r="A33" s="41"/>
      <c r="B33" s="240" t="s">
        <v>253</v>
      </c>
      <c r="C33" s="241"/>
      <c r="D33" s="241"/>
      <c r="E33" s="156">
        <v>108700</v>
      </c>
      <c r="F33" s="160">
        <v>57041.61</v>
      </c>
    </row>
    <row r="34" spans="1:6" ht="12.75">
      <c r="A34" s="7"/>
      <c r="B34" s="211" t="s">
        <v>258</v>
      </c>
      <c r="C34" s="212"/>
      <c r="D34" s="213"/>
      <c r="E34" s="156"/>
      <c r="F34" s="39">
        <v>4200</v>
      </c>
    </row>
    <row r="35" spans="1:6" ht="12.75">
      <c r="A35" s="7"/>
      <c r="B35" s="214" t="s">
        <v>261</v>
      </c>
      <c r="C35" s="214"/>
      <c r="D35" s="214"/>
      <c r="E35" s="84">
        <v>58791</v>
      </c>
      <c r="F35" s="39">
        <f>F33+F34-F32</f>
        <v>-26278.553128</v>
      </c>
    </row>
    <row r="36" spans="1:6" ht="12.75" customHeight="1">
      <c r="A36" s="7"/>
      <c r="B36" s="211" t="s">
        <v>254</v>
      </c>
      <c r="C36" s="212"/>
      <c r="D36" s="212"/>
      <c r="E36" s="84">
        <v>27858.55</v>
      </c>
      <c r="F36" s="39">
        <v>1467</v>
      </c>
    </row>
  </sheetData>
  <sheetProtection/>
  <mergeCells count="24">
    <mergeCell ref="B36:D36"/>
    <mergeCell ref="B30:D30"/>
    <mergeCell ref="B32:D32"/>
    <mergeCell ref="B33:D33"/>
    <mergeCell ref="B34:D34"/>
    <mergeCell ref="B31:D31"/>
    <mergeCell ref="E16:E24"/>
    <mergeCell ref="F16:F24"/>
    <mergeCell ref="A7:A14"/>
    <mergeCell ref="F8:F14"/>
    <mergeCell ref="E8:E14"/>
    <mergeCell ref="B29:D29"/>
    <mergeCell ref="B27:D27"/>
    <mergeCell ref="B28:D28"/>
    <mergeCell ref="C3:D3"/>
    <mergeCell ref="E3:E4"/>
    <mergeCell ref="B26:C26"/>
    <mergeCell ref="A15:A24"/>
    <mergeCell ref="B35:D35"/>
    <mergeCell ref="A1:F1"/>
    <mergeCell ref="A2:F2"/>
    <mergeCell ref="B3:B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4">
      <selection activeCell="B90" sqref="B90:D90"/>
    </sheetView>
  </sheetViews>
  <sheetFormatPr defaultColWidth="9.00390625" defaultRowHeight="12.75"/>
  <cols>
    <col min="1" max="1" width="4.125" style="0" customWidth="1"/>
    <col min="2" max="2" width="52.375" style="0" customWidth="1"/>
    <col min="3" max="3" width="5.25390625" style="0" customWidth="1"/>
    <col min="4" max="4" width="11.00390625" style="0" customWidth="1"/>
    <col min="5" max="5" width="10.875" style="0" hidden="1" customWidth="1"/>
    <col min="6" max="6" width="10.62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13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21.7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9.75" customHeight="1" hidden="1">
      <c r="A5" s="38"/>
      <c r="B5" s="3"/>
      <c r="C5" s="1"/>
      <c r="D5" s="1"/>
      <c r="E5" s="1"/>
      <c r="F5" s="4">
        <v>3.5341</v>
      </c>
    </row>
    <row r="6" spans="1:6" ht="13.5" customHeight="1">
      <c r="A6" s="208" t="s">
        <v>74</v>
      </c>
      <c r="B6" s="31" t="s">
        <v>87</v>
      </c>
      <c r="C6" s="17"/>
      <c r="D6" s="17"/>
      <c r="E6" s="17"/>
      <c r="F6" s="17"/>
    </row>
    <row r="7" spans="1:6" ht="12.75">
      <c r="A7" s="209"/>
      <c r="B7" s="1" t="s">
        <v>75</v>
      </c>
      <c r="C7" s="23">
        <v>1</v>
      </c>
      <c r="D7" s="56">
        <v>124.86</v>
      </c>
      <c r="E7" s="246">
        <v>517.86</v>
      </c>
      <c r="F7" s="248">
        <f>E7*F5</f>
        <v>1830.169026</v>
      </c>
    </row>
    <row r="8" spans="1:6" ht="12.75">
      <c r="A8" s="209"/>
      <c r="B8" s="1" t="s">
        <v>76</v>
      </c>
      <c r="C8" s="23">
        <v>3</v>
      </c>
      <c r="D8" s="56">
        <v>393</v>
      </c>
      <c r="E8" s="247"/>
      <c r="F8" s="249"/>
    </row>
    <row r="9" spans="1:6" ht="12.75">
      <c r="A9" s="209"/>
      <c r="B9" s="90" t="s">
        <v>77</v>
      </c>
      <c r="C9" s="57"/>
      <c r="D9" s="57"/>
      <c r="E9" s="14"/>
      <c r="F9" s="68"/>
    </row>
    <row r="10" spans="1:6" ht="12.75">
      <c r="A10" s="209"/>
      <c r="B10" s="1" t="s">
        <v>78</v>
      </c>
      <c r="C10" s="23">
        <v>100</v>
      </c>
      <c r="D10" s="56">
        <v>960</v>
      </c>
      <c r="E10" s="246">
        <v>21255.78</v>
      </c>
      <c r="F10" s="251">
        <f>E10*F5</f>
        <v>75120.052098</v>
      </c>
    </row>
    <row r="11" spans="1:6" ht="12.75">
      <c r="A11" s="209"/>
      <c r="B11" s="1" t="s">
        <v>79</v>
      </c>
      <c r="C11" s="23">
        <v>100</v>
      </c>
      <c r="D11" s="56">
        <v>500</v>
      </c>
      <c r="E11" s="250"/>
      <c r="F11" s="252"/>
    </row>
    <row r="12" spans="1:6" ht="12.75">
      <c r="A12" s="209"/>
      <c r="B12" s="91" t="s">
        <v>80</v>
      </c>
      <c r="C12" s="66">
        <v>140</v>
      </c>
      <c r="D12" s="76">
        <v>2334.64</v>
      </c>
      <c r="E12" s="250"/>
      <c r="F12" s="252"/>
    </row>
    <row r="13" spans="1:6" ht="12.75">
      <c r="A13" s="209"/>
      <c r="B13" s="77" t="s">
        <v>81</v>
      </c>
      <c r="C13" s="66">
        <v>10</v>
      </c>
      <c r="D13" s="66">
        <v>259.1</v>
      </c>
      <c r="E13" s="250"/>
      <c r="F13" s="252"/>
    </row>
    <row r="14" spans="1:6" ht="12.75">
      <c r="A14" s="209"/>
      <c r="B14" s="77" t="s">
        <v>82</v>
      </c>
      <c r="C14" s="66">
        <v>60</v>
      </c>
      <c r="D14" s="76">
        <v>1108.8</v>
      </c>
      <c r="E14" s="250"/>
      <c r="F14" s="252"/>
    </row>
    <row r="15" spans="1:6" ht="12.75">
      <c r="A15" s="209"/>
      <c r="B15" s="77" t="s">
        <v>83</v>
      </c>
      <c r="C15" s="66">
        <v>12</v>
      </c>
      <c r="D15" s="76">
        <v>1099.92</v>
      </c>
      <c r="E15" s="250"/>
      <c r="F15" s="252"/>
    </row>
    <row r="16" spans="1:6" ht="12.75">
      <c r="A16" s="209"/>
      <c r="B16" s="72" t="s">
        <v>84</v>
      </c>
      <c r="C16" s="66">
        <v>150</v>
      </c>
      <c r="D16" s="76">
        <v>13463.2</v>
      </c>
      <c r="E16" s="250"/>
      <c r="F16" s="252"/>
    </row>
    <row r="17" spans="1:6" ht="12.75">
      <c r="A17" s="209"/>
      <c r="B17" s="77" t="s">
        <v>85</v>
      </c>
      <c r="C17" s="66">
        <v>2</v>
      </c>
      <c r="D17" s="66">
        <v>197.95</v>
      </c>
      <c r="E17" s="250"/>
      <c r="F17" s="252"/>
    </row>
    <row r="18" spans="1:6" ht="12.75">
      <c r="A18" s="210"/>
      <c r="B18" s="77" t="s">
        <v>86</v>
      </c>
      <c r="C18" s="66">
        <v>14</v>
      </c>
      <c r="D18" s="76">
        <v>1332.17</v>
      </c>
      <c r="E18" s="247"/>
      <c r="F18" s="253"/>
    </row>
    <row r="19" spans="1:6" ht="12.75">
      <c r="A19" s="220" t="s">
        <v>112</v>
      </c>
      <c r="B19" s="93" t="s">
        <v>137</v>
      </c>
      <c r="C19" s="23"/>
      <c r="D19" s="57"/>
      <c r="E19" s="59"/>
      <c r="F19" s="62"/>
    </row>
    <row r="20" spans="1:6" ht="12.75">
      <c r="A20" s="221"/>
      <c r="B20" s="12" t="s">
        <v>109</v>
      </c>
      <c r="C20" s="23">
        <v>6</v>
      </c>
      <c r="D20" s="57">
        <v>813.24</v>
      </c>
      <c r="E20" s="13">
        <v>813.24</v>
      </c>
      <c r="F20" s="45">
        <f>E20*F5</f>
        <v>2874.071484</v>
      </c>
    </row>
    <row r="21" spans="1:6" ht="12.75">
      <c r="A21" s="221"/>
      <c r="B21" s="32" t="s">
        <v>93</v>
      </c>
      <c r="C21" s="23"/>
      <c r="D21" s="56"/>
      <c r="E21" s="13"/>
      <c r="F21" s="45"/>
    </row>
    <row r="22" spans="1:6" ht="12.75">
      <c r="A22" s="222"/>
      <c r="B22" s="12" t="s">
        <v>136</v>
      </c>
      <c r="C22" s="23">
        <v>4</v>
      </c>
      <c r="D22" s="56">
        <v>64</v>
      </c>
      <c r="E22" s="13">
        <v>64</v>
      </c>
      <c r="F22" s="45"/>
    </row>
    <row r="23" spans="1:6" ht="12.75">
      <c r="A23" s="220" t="s">
        <v>150</v>
      </c>
      <c r="B23" s="32" t="s">
        <v>141</v>
      </c>
      <c r="C23" s="23"/>
      <c r="D23" s="56"/>
      <c r="E23" s="13"/>
      <c r="F23" s="45"/>
    </row>
    <row r="24" spans="1:6" ht="12.75">
      <c r="A24" s="221"/>
      <c r="B24" s="12" t="s">
        <v>142</v>
      </c>
      <c r="C24" s="23">
        <v>1</v>
      </c>
      <c r="D24" s="56">
        <v>63.21</v>
      </c>
      <c r="E24" s="13">
        <v>63.21</v>
      </c>
      <c r="F24" s="45">
        <f>E24*F5</f>
        <v>223.39046100000002</v>
      </c>
    </row>
    <row r="25" spans="1:6" ht="12.75">
      <c r="A25" s="221"/>
      <c r="B25" s="32" t="s">
        <v>151</v>
      </c>
      <c r="C25" s="23"/>
      <c r="D25" s="56"/>
      <c r="E25" s="13"/>
      <c r="F25" s="45"/>
    </row>
    <row r="26" spans="1:6" ht="12.75">
      <c r="A26" s="221"/>
      <c r="B26" s="77" t="s">
        <v>149</v>
      </c>
      <c r="C26" s="23">
        <v>1</v>
      </c>
      <c r="D26" s="56">
        <v>85</v>
      </c>
      <c r="E26" s="13">
        <v>85</v>
      </c>
      <c r="F26" s="45">
        <f>E26*F5</f>
        <v>300.3985</v>
      </c>
    </row>
    <row r="27" spans="1:6" ht="12.75">
      <c r="A27" s="221"/>
      <c r="B27" s="64" t="s">
        <v>93</v>
      </c>
      <c r="C27" s="23"/>
      <c r="D27" s="23"/>
      <c r="E27" s="13"/>
      <c r="F27" s="45"/>
    </row>
    <row r="28" spans="1:6" ht="12.75">
      <c r="A28" s="221"/>
      <c r="B28" s="67" t="s">
        <v>136</v>
      </c>
      <c r="C28" s="23">
        <v>4</v>
      </c>
      <c r="D28" s="23">
        <v>64</v>
      </c>
      <c r="E28" s="13">
        <v>64</v>
      </c>
      <c r="F28" s="45"/>
    </row>
    <row r="29" spans="1:6" ht="12.75">
      <c r="A29" s="220" t="s">
        <v>186</v>
      </c>
      <c r="B29" s="64" t="s">
        <v>177</v>
      </c>
      <c r="C29" s="23"/>
      <c r="D29" s="56"/>
      <c r="E29" s="98"/>
      <c r="F29" s="99"/>
    </row>
    <row r="30" spans="1:6" ht="12.75">
      <c r="A30" s="222"/>
      <c r="B30" s="12" t="s">
        <v>94</v>
      </c>
      <c r="C30" s="23">
        <v>8</v>
      </c>
      <c r="D30" s="23">
        <v>128.01</v>
      </c>
      <c r="E30" s="13"/>
      <c r="F30" s="45"/>
    </row>
    <row r="31" spans="1:6" ht="12.75" customHeight="1">
      <c r="A31" s="220" t="s">
        <v>206</v>
      </c>
      <c r="B31" s="126" t="s">
        <v>213</v>
      </c>
      <c r="C31" s="111"/>
      <c r="D31" s="112"/>
      <c r="E31" s="13"/>
      <c r="F31" s="45"/>
    </row>
    <row r="32" spans="1:6" ht="12.75">
      <c r="A32" s="221"/>
      <c r="B32" s="113" t="s">
        <v>197</v>
      </c>
      <c r="C32" s="110">
        <v>1</v>
      </c>
      <c r="D32" s="110">
        <v>3550</v>
      </c>
      <c r="E32" s="179">
        <v>96485</v>
      </c>
      <c r="F32" s="251">
        <f>E32*F5</f>
        <v>340987.6385</v>
      </c>
    </row>
    <row r="33" spans="1:6" ht="12.75">
      <c r="A33" s="221"/>
      <c r="B33" s="113" t="s">
        <v>198</v>
      </c>
      <c r="C33" s="110">
        <v>1</v>
      </c>
      <c r="D33" s="110">
        <v>440</v>
      </c>
      <c r="E33" s="192"/>
      <c r="F33" s="252"/>
    </row>
    <row r="34" spans="1:6" ht="12.75">
      <c r="A34" s="221"/>
      <c r="B34" s="113" t="s">
        <v>199</v>
      </c>
      <c r="C34" s="110">
        <v>1</v>
      </c>
      <c r="D34" s="110">
        <v>135</v>
      </c>
      <c r="E34" s="192"/>
      <c r="F34" s="252"/>
    </row>
    <row r="35" spans="1:6" ht="12.75">
      <c r="A35" s="221"/>
      <c r="B35" s="113" t="s">
        <v>200</v>
      </c>
      <c r="C35" s="110">
        <v>2</v>
      </c>
      <c r="D35" s="110">
        <v>1143.84</v>
      </c>
      <c r="E35" s="192"/>
      <c r="F35" s="252"/>
    </row>
    <row r="36" spans="1:6" ht="12.75">
      <c r="A36" s="221"/>
      <c r="B36" s="113" t="s">
        <v>201</v>
      </c>
      <c r="C36" s="110">
        <v>2</v>
      </c>
      <c r="D36" s="110">
        <v>2104.34</v>
      </c>
      <c r="E36" s="192"/>
      <c r="F36" s="252"/>
    </row>
    <row r="37" spans="1:6" ht="12.75">
      <c r="A37" s="221"/>
      <c r="B37" s="113" t="s">
        <v>202</v>
      </c>
      <c r="C37" s="110">
        <v>1</v>
      </c>
      <c r="D37" s="110">
        <v>135</v>
      </c>
      <c r="E37" s="192"/>
      <c r="F37" s="252"/>
    </row>
    <row r="38" spans="1:6" ht="12.75">
      <c r="A38" s="221"/>
      <c r="B38" s="113" t="s">
        <v>203</v>
      </c>
      <c r="C38" s="110">
        <v>7</v>
      </c>
      <c r="D38" s="110">
        <v>105</v>
      </c>
      <c r="E38" s="192"/>
      <c r="F38" s="252"/>
    </row>
    <row r="39" spans="1:6" ht="12.75">
      <c r="A39" s="221"/>
      <c r="B39" s="113" t="s">
        <v>204</v>
      </c>
      <c r="C39" s="110">
        <v>1</v>
      </c>
      <c r="D39" s="110">
        <v>825</v>
      </c>
      <c r="E39" s="192"/>
      <c r="F39" s="252"/>
    </row>
    <row r="40" spans="1:6" ht="12.75">
      <c r="A40" s="221"/>
      <c r="B40" s="113" t="s">
        <v>205</v>
      </c>
      <c r="C40" s="110">
        <v>1</v>
      </c>
      <c r="D40" s="110">
        <v>105</v>
      </c>
      <c r="E40" s="192"/>
      <c r="F40" s="252"/>
    </row>
    <row r="41" spans="1:6" ht="12.75">
      <c r="A41" s="221"/>
      <c r="B41" s="127" t="s">
        <v>214</v>
      </c>
      <c r="C41" s="128">
        <v>2</v>
      </c>
      <c r="D41" s="128">
        <v>230</v>
      </c>
      <c r="E41" s="192"/>
      <c r="F41" s="252"/>
    </row>
    <row r="42" spans="1:6" ht="12.75">
      <c r="A42" s="221"/>
      <c r="B42" s="127" t="s">
        <v>215</v>
      </c>
      <c r="C42" s="128">
        <v>1</v>
      </c>
      <c r="D42" s="128">
        <v>785</v>
      </c>
      <c r="E42" s="192"/>
      <c r="F42" s="252"/>
    </row>
    <row r="43" spans="1:6" ht="12.75">
      <c r="A43" s="221"/>
      <c r="B43" s="127" t="s">
        <v>216</v>
      </c>
      <c r="C43" s="128">
        <v>1</v>
      </c>
      <c r="D43" s="128">
        <v>520</v>
      </c>
      <c r="E43" s="192"/>
      <c r="F43" s="252"/>
    </row>
    <row r="44" spans="1:6" ht="12.75">
      <c r="A44" s="221"/>
      <c r="B44" s="127" t="s">
        <v>217</v>
      </c>
      <c r="C44" s="128">
        <v>1</v>
      </c>
      <c r="D44" s="128">
        <v>720</v>
      </c>
      <c r="E44" s="192"/>
      <c r="F44" s="252"/>
    </row>
    <row r="45" spans="1:6" ht="12.75">
      <c r="A45" s="221"/>
      <c r="B45" s="127" t="s">
        <v>209</v>
      </c>
      <c r="C45" s="128">
        <v>1</v>
      </c>
      <c r="D45" s="128">
        <v>1050</v>
      </c>
      <c r="E45" s="192"/>
      <c r="F45" s="252"/>
    </row>
    <row r="46" spans="1:6" ht="12.75">
      <c r="A46" s="221"/>
      <c r="B46" s="127" t="s">
        <v>218</v>
      </c>
      <c r="C46" s="128">
        <v>37</v>
      </c>
      <c r="D46" s="128">
        <v>3700</v>
      </c>
      <c r="E46" s="192"/>
      <c r="F46" s="252"/>
    </row>
    <row r="47" spans="1:6" ht="12.75">
      <c r="A47" s="221"/>
      <c r="B47" s="127" t="s">
        <v>219</v>
      </c>
      <c r="C47" s="128">
        <v>1</v>
      </c>
      <c r="D47" s="128">
        <v>380</v>
      </c>
      <c r="E47" s="192"/>
      <c r="F47" s="252"/>
    </row>
    <row r="48" spans="1:6" ht="12.75">
      <c r="A48" s="221"/>
      <c r="B48" s="127" t="s">
        <v>220</v>
      </c>
      <c r="C48" s="128">
        <v>3</v>
      </c>
      <c r="D48" s="128">
        <v>1650</v>
      </c>
      <c r="E48" s="192"/>
      <c r="F48" s="252"/>
    </row>
    <row r="49" spans="1:6" ht="12.75">
      <c r="A49" s="221"/>
      <c r="B49" s="127" t="s">
        <v>221</v>
      </c>
      <c r="C49" s="128">
        <v>1</v>
      </c>
      <c r="D49" s="128">
        <v>680</v>
      </c>
      <c r="E49" s="192"/>
      <c r="F49" s="252"/>
    </row>
    <row r="50" spans="1:6" ht="12.75">
      <c r="A50" s="221"/>
      <c r="B50" s="127" t="s">
        <v>222</v>
      </c>
      <c r="C50" s="128">
        <v>3</v>
      </c>
      <c r="D50" s="128">
        <v>2160</v>
      </c>
      <c r="E50" s="192"/>
      <c r="F50" s="252"/>
    </row>
    <row r="51" spans="1:6" ht="12.75">
      <c r="A51" s="221"/>
      <c r="B51" s="127" t="s">
        <v>223</v>
      </c>
      <c r="C51" s="128">
        <v>2</v>
      </c>
      <c r="D51" s="128">
        <v>2240</v>
      </c>
      <c r="E51" s="192"/>
      <c r="F51" s="252"/>
    </row>
    <row r="52" spans="1:6" ht="12.75">
      <c r="A52" s="221"/>
      <c r="B52" s="127" t="s">
        <v>224</v>
      </c>
      <c r="C52" s="128">
        <v>2</v>
      </c>
      <c r="D52" s="128">
        <v>171</v>
      </c>
      <c r="E52" s="192"/>
      <c r="F52" s="252"/>
    </row>
    <row r="53" spans="1:6" ht="12.75">
      <c r="A53" s="221"/>
      <c r="B53" s="127" t="s">
        <v>225</v>
      </c>
      <c r="C53" s="128">
        <v>2</v>
      </c>
      <c r="D53" s="128">
        <v>171</v>
      </c>
      <c r="E53" s="192"/>
      <c r="F53" s="252"/>
    </row>
    <row r="54" spans="1:6" ht="12.75">
      <c r="A54" s="221"/>
      <c r="B54" s="127" t="s">
        <v>212</v>
      </c>
      <c r="C54" s="128">
        <v>1</v>
      </c>
      <c r="D54" s="128">
        <v>195</v>
      </c>
      <c r="E54" s="192"/>
      <c r="F54" s="252"/>
    </row>
    <row r="55" spans="1:6" ht="12.75">
      <c r="A55" s="221"/>
      <c r="B55" s="127" t="s">
        <v>226</v>
      </c>
      <c r="C55" s="128">
        <v>1</v>
      </c>
      <c r="D55" s="128">
        <v>155</v>
      </c>
      <c r="E55" s="192"/>
      <c r="F55" s="252"/>
    </row>
    <row r="56" spans="1:6" ht="12.75">
      <c r="A56" s="221"/>
      <c r="B56" s="127" t="s">
        <v>227</v>
      </c>
      <c r="C56" s="128">
        <v>1</v>
      </c>
      <c r="D56" s="128">
        <v>5900</v>
      </c>
      <c r="E56" s="192"/>
      <c r="F56" s="252"/>
    </row>
    <row r="57" spans="1:6" ht="12.75">
      <c r="A57" s="221"/>
      <c r="B57" s="127" t="s">
        <v>228</v>
      </c>
      <c r="C57" s="128">
        <v>1</v>
      </c>
      <c r="D57" s="128">
        <v>9320</v>
      </c>
      <c r="E57" s="192"/>
      <c r="F57" s="252"/>
    </row>
    <row r="58" spans="1:6" ht="12.75">
      <c r="A58" s="221"/>
      <c r="B58" s="127" t="s">
        <v>229</v>
      </c>
      <c r="C58" s="128">
        <v>2</v>
      </c>
      <c r="D58" s="128">
        <v>150</v>
      </c>
      <c r="E58" s="192"/>
      <c r="F58" s="252"/>
    </row>
    <row r="59" spans="1:6" ht="12.75">
      <c r="A59" s="221"/>
      <c r="B59" s="127" t="s">
        <v>230</v>
      </c>
      <c r="C59" s="128">
        <v>2</v>
      </c>
      <c r="D59" s="128">
        <v>293</v>
      </c>
      <c r="E59" s="192"/>
      <c r="F59" s="252"/>
    </row>
    <row r="60" spans="1:6" ht="12.75">
      <c r="A60" s="221"/>
      <c r="B60" s="127" t="s">
        <v>231</v>
      </c>
      <c r="C60" s="128">
        <v>5</v>
      </c>
      <c r="D60" s="128">
        <v>1060</v>
      </c>
      <c r="E60" s="192"/>
      <c r="F60" s="252"/>
    </row>
    <row r="61" spans="1:6" ht="12.75">
      <c r="A61" s="221"/>
      <c r="B61" s="127" t="s">
        <v>232</v>
      </c>
      <c r="C61" s="128">
        <v>4</v>
      </c>
      <c r="D61" s="128">
        <v>1288</v>
      </c>
      <c r="E61" s="192"/>
      <c r="F61" s="252"/>
    </row>
    <row r="62" spans="1:6" ht="12.75">
      <c r="A62" s="221"/>
      <c r="B62" s="127" t="s">
        <v>233</v>
      </c>
      <c r="C62" s="128">
        <v>4</v>
      </c>
      <c r="D62" s="128">
        <v>1980</v>
      </c>
      <c r="E62" s="192"/>
      <c r="F62" s="252"/>
    </row>
    <row r="63" spans="1:6" ht="12.75">
      <c r="A63" s="221"/>
      <c r="B63" s="127" t="s">
        <v>234</v>
      </c>
      <c r="C63" s="128">
        <v>60</v>
      </c>
      <c r="D63" s="128">
        <v>49485</v>
      </c>
      <c r="E63" s="192"/>
      <c r="F63" s="252"/>
    </row>
    <row r="64" spans="1:6" ht="12.75">
      <c r="A64" s="221"/>
      <c r="B64" s="127" t="s">
        <v>235</v>
      </c>
      <c r="C64" s="128">
        <v>4</v>
      </c>
      <c r="D64" s="128">
        <v>824</v>
      </c>
      <c r="E64" s="192"/>
      <c r="F64" s="252"/>
    </row>
    <row r="65" spans="1:6" ht="12.75">
      <c r="A65" s="221"/>
      <c r="B65" s="127" t="s">
        <v>236</v>
      </c>
      <c r="C65" s="128">
        <v>4</v>
      </c>
      <c r="D65" s="128">
        <v>132.6</v>
      </c>
      <c r="E65" s="192"/>
      <c r="F65" s="252"/>
    </row>
    <row r="66" spans="1:6" ht="12.75">
      <c r="A66" s="221"/>
      <c r="B66" s="127" t="s">
        <v>237</v>
      </c>
      <c r="C66" s="128">
        <v>6</v>
      </c>
      <c r="D66" s="128">
        <v>402</v>
      </c>
      <c r="E66" s="192"/>
      <c r="F66" s="252"/>
    </row>
    <row r="67" spans="1:6" ht="12.75">
      <c r="A67" s="221"/>
      <c r="B67" s="127" t="s">
        <v>238</v>
      </c>
      <c r="C67" s="128">
        <v>2</v>
      </c>
      <c r="D67" s="128">
        <v>220</v>
      </c>
      <c r="E67" s="192"/>
      <c r="F67" s="252"/>
    </row>
    <row r="68" spans="1:6" ht="12.75">
      <c r="A68" s="221"/>
      <c r="B68" s="127" t="s">
        <v>239</v>
      </c>
      <c r="C68" s="128">
        <v>3</v>
      </c>
      <c r="D68" s="128">
        <v>375</v>
      </c>
      <c r="E68" s="192"/>
      <c r="F68" s="252"/>
    </row>
    <row r="69" spans="1:6" ht="12.75">
      <c r="A69" s="221"/>
      <c r="B69" s="127" t="s">
        <v>240</v>
      </c>
      <c r="C69" s="128">
        <v>1</v>
      </c>
      <c r="D69" s="128">
        <v>1140</v>
      </c>
      <c r="E69" s="192"/>
      <c r="F69" s="252"/>
    </row>
    <row r="70" spans="1:6" ht="12.75">
      <c r="A70" s="221"/>
      <c r="B70" s="127" t="s">
        <v>241</v>
      </c>
      <c r="C70" s="128">
        <v>2</v>
      </c>
      <c r="D70" s="128">
        <v>470</v>
      </c>
      <c r="E70" s="192"/>
      <c r="F70" s="252"/>
    </row>
    <row r="71" spans="1:6" ht="12.75">
      <c r="A71" s="222"/>
      <c r="B71" s="113" t="s">
        <v>94</v>
      </c>
      <c r="C71" s="110">
        <v>6</v>
      </c>
      <c r="D71" s="110">
        <v>96</v>
      </c>
      <c r="E71" s="180"/>
      <c r="F71" s="253"/>
    </row>
    <row r="72" spans="1:6" ht="12.75">
      <c r="A72" s="220" t="s">
        <v>207</v>
      </c>
      <c r="B72" s="126" t="s">
        <v>242</v>
      </c>
      <c r="C72" s="121"/>
      <c r="D72" s="122"/>
      <c r="E72" s="114"/>
      <c r="F72" s="114"/>
    </row>
    <row r="73" spans="1:6" ht="12.75">
      <c r="A73" s="221"/>
      <c r="B73" s="119" t="s">
        <v>208</v>
      </c>
      <c r="C73" s="123">
        <v>4</v>
      </c>
      <c r="D73" s="124">
        <v>720</v>
      </c>
      <c r="E73" s="254">
        <v>3897.22</v>
      </c>
      <c r="F73" s="254">
        <f>E73*F5</f>
        <v>13773.165202</v>
      </c>
    </row>
    <row r="74" spans="1:6" ht="12.75">
      <c r="A74" s="221"/>
      <c r="B74" s="119" t="s">
        <v>209</v>
      </c>
      <c r="C74" s="123">
        <v>1</v>
      </c>
      <c r="D74" s="124">
        <v>960</v>
      </c>
      <c r="E74" s="255"/>
      <c r="F74" s="255"/>
    </row>
    <row r="75" spans="1:6" ht="12.75">
      <c r="A75" s="221"/>
      <c r="B75" s="119" t="s">
        <v>210</v>
      </c>
      <c r="C75" s="123">
        <v>2</v>
      </c>
      <c r="D75" s="124">
        <v>936</v>
      </c>
      <c r="E75" s="255"/>
      <c r="F75" s="255"/>
    </row>
    <row r="76" spans="1:6" ht="12.75">
      <c r="A76" s="221"/>
      <c r="B76" s="119" t="s">
        <v>211</v>
      </c>
      <c r="C76" s="123">
        <v>2</v>
      </c>
      <c r="D76" s="124">
        <v>70</v>
      </c>
      <c r="E76" s="255"/>
      <c r="F76" s="255"/>
    </row>
    <row r="77" spans="1:6" ht="12.75">
      <c r="A77" s="221"/>
      <c r="B77" s="119" t="s">
        <v>212</v>
      </c>
      <c r="C77" s="123">
        <v>3</v>
      </c>
      <c r="D77" s="125">
        <v>1192</v>
      </c>
      <c r="E77" s="255"/>
      <c r="F77" s="255"/>
    </row>
    <row r="78" spans="1:6" ht="12.75">
      <c r="A78" s="222"/>
      <c r="B78" s="119" t="s">
        <v>124</v>
      </c>
      <c r="C78" s="123">
        <v>0.2</v>
      </c>
      <c r="D78" s="124">
        <v>19.22</v>
      </c>
      <c r="E78" s="256"/>
      <c r="F78" s="256"/>
    </row>
    <row r="79" spans="1:6" ht="12.75">
      <c r="A79" s="65"/>
      <c r="B79" s="119" t="s">
        <v>252</v>
      </c>
      <c r="C79" s="123"/>
      <c r="D79" s="124"/>
      <c r="E79" s="173"/>
      <c r="F79" s="173">
        <v>907</v>
      </c>
    </row>
    <row r="80" spans="1:6" ht="12.75">
      <c r="A80" s="65"/>
      <c r="B80" s="1"/>
      <c r="C80" s="109"/>
      <c r="D80" s="174">
        <f>SUM(D7:D78)</f>
        <v>123374.1</v>
      </c>
      <c r="E80" s="114"/>
      <c r="F80" s="162">
        <f>SUM(F7:F79)</f>
        <v>436015.88527100004</v>
      </c>
    </row>
    <row r="81" spans="1:6" ht="12.75">
      <c r="A81" s="6" t="s">
        <v>2</v>
      </c>
      <c r="B81" s="186" t="s">
        <v>3</v>
      </c>
      <c r="C81" s="188"/>
      <c r="D81" s="1"/>
      <c r="E81" s="1"/>
      <c r="F81" s="46"/>
    </row>
    <row r="82" spans="1:6" ht="14.25" customHeight="1">
      <c r="A82" s="8"/>
      <c r="B82" s="216" t="s">
        <v>8</v>
      </c>
      <c r="C82" s="216"/>
      <c r="D82" s="216"/>
      <c r="E82" s="156">
        <v>16383</v>
      </c>
      <c r="F82" s="39">
        <v>68291.89</v>
      </c>
    </row>
    <row r="83" spans="1:6" ht="12.75" customHeight="1">
      <c r="A83" s="5"/>
      <c r="B83" s="236" t="s">
        <v>4</v>
      </c>
      <c r="C83" s="237"/>
      <c r="D83" s="237"/>
      <c r="E83" s="37">
        <v>31170</v>
      </c>
      <c r="F83" s="39">
        <v>113025.52</v>
      </c>
    </row>
    <row r="84" spans="1:6" ht="14.25" customHeight="1">
      <c r="A84" s="40"/>
      <c r="B84" s="236" t="s">
        <v>152</v>
      </c>
      <c r="C84" s="237"/>
      <c r="D84" s="237"/>
      <c r="E84" s="37">
        <v>1944</v>
      </c>
      <c r="F84" s="39">
        <v>3740.52</v>
      </c>
    </row>
    <row r="85" spans="1:6" ht="12.75" customHeight="1">
      <c r="A85" s="41"/>
      <c r="B85" s="244" t="s">
        <v>31</v>
      </c>
      <c r="C85" s="245"/>
      <c r="D85" s="245"/>
      <c r="E85" s="156">
        <v>749</v>
      </c>
      <c r="F85" s="39">
        <v>1465.73</v>
      </c>
    </row>
    <row r="86" spans="1:6" ht="12.75">
      <c r="A86" s="41"/>
      <c r="B86" s="203" t="s">
        <v>9</v>
      </c>
      <c r="C86" s="204"/>
      <c r="D86" s="204"/>
      <c r="E86" s="80"/>
      <c r="F86" s="39">
        <v>34208.43</v>
      </c>
    </row>
    <row r="87" spans="1:6" ht="12.75">
      <c r="A87" s="41"/>
      <c r="B87" s="203" t="s">
        <v>259</v>
      </c>
      <c r="C87" s="204"/>
      <c r="D87" s="205"/>
      <c r="E87" s="80"/>
      <c r="F87" s="39">
        <v>9970.26</v>
      </c>
    </row>
    <row r="88" spans="1:6" ht="14.25" customHeight="1">
      <c r="A88" s="41"/>
      <c r="B88" s="238" t="s">
        <v>10</v>
      </c>
      <c r="C88" s="239"/>
      <c r="D88" s="239"/>
      <c r="E88" s="80">
        <v>50246</v>
      </c>
      <c r="F88" s="160">
        <f>SUM(F80:F87)</f>
        <v>666718.2352710001</v>
      </c>
    </row>
    <row r="89" spans="1:6" ht="12.75" customHeight="1">
      <c r="A89" s="41"/>
      <c r="B89" s="240" t="s">
        <v>253</v>
      </c>
      <c r="C89" s="241"/>
      <c r="D89" s="241"/>
      <c r="E89" s="156">
        <v>108700</v>
      </c>
      <c r="F89" s="160">
        <v>322510</v>
      </c>
    </row>
    <row r="90" spans="1:6" ht="12.75">
      <c r="A90" s="7"/>
      <c r="B90" s="211" t="s">
        <v>258</v>
      </c>
      <c r="C90" s="212"/>
      <c r="D90" s="213"/>
      <c r="E90" s="156"/>
      <c r="F90" s="39">
        <v>7800</v>
      </c>
    </row>
    <row r="91" spans="1:6" ht="12.75">
      <c r="A91" s="7"/>
      <c r="B91" s="211" t="s">
        <v>262</v>
      </c>
      <c r="C91" s="212"/>
      <c r="D91" s="212"/>
      <c r="E91" s="156"/>
      <c r="F91" s="39">
        <v>37955</v>
      </c>
    </row>
    <row r="92" spans="1:6" ht="12.75">
      <c r="A92" s="7"/>
      <c r="B92" s="242" t="s">
        <v>261</v>
      </c>
      <c r="C92" s="243"/>
      <c r="D92" s="243"/>
      <c r="E92" s="84">
        <v>58791</v>
      </c>
      <c r="F92" s="39">
        <f>F89+F90+F91-F88</f>
        <v>-298453.23527100007</v>
      </c>
    </row>
    <row r="93" spans="1:6" ht="12.75">
      <c r="A93" s="7"/>
      <c r="B93" s="211" t="s">
        <v>254</v>
      </c>
      <c r="C93" s="212"/>
      <c r="D93" s="212"/>
      <c r="E93" s="84">
        <v>27858.55</v>
      </c>
      <c r="F93" s="39">
        <v>308619</v>
      </c>
    </row>
  </sheetData>
  <sheetProtection/>
  <mergeCells count="34">
    <mergeCell ref="A72:A78"/>
    <mergeCell ref="E73:E78"/>
    <mergeCell ref="F73:F78"/>
    <mergeCell ref="E32:E71"/>
    <mergeCell ref="F32:F71"/>
    <mergeCell ref="A31:A71"/>
    <mergeCell ref="E3:E4"/>
    <mergeCell ref="A29:A30"/>
    <mergeCell ref="F3:F4"/>
    <mergeCell ref="E7:E8"/>
    <mergeCell ref="F7:F8"/>
    <mergeCell ref="E10:E18"/>
    <mergeCell ref="F10:F18"/>
    <mergeCell ref="A19:A22"/>
    <mergeCell ref="B87:D87"/>
    <mergeCell ref="B93:D93"/>
    <mergeCell ref="A6:A18"/>
    <mergeCell ref="B81:C81"/>
    <mergeCell ref="A23:A28"/>
    <mergeCell ref="A1:F1"/>
    <mergeCell ref="A2:F2"/>
    <mergeCell ref="A3:A4"/>
    <mergeCell ref="B3:B4"/>
    <mergeCell ref="C3:D3"/>
    <mergeCell ref="B91:D91"/>
    <mergeCell ref="B90:D90"/>
    <mergeCell ref="B92:D92"/>
    <mergeCell ref="B82:D82"/>
    <mergeCell ref="B83:D83"/>
    <mergeCell ref="B85:D85"/>
    <mergeCell ref="B86:D86"/>
    <mergeCell ref="B88:D88"/>
    <mergeCell ref="B89:D89"/>
    <mergeCell ref="B84:D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3.125" style="0" customWidth="1"/>
    <col min="2" max="2" width="50.75390625" style="0" customWidth="1"/>
    <col min="3" max="3" width="5.125" style="0" customWidth="1"/>
    <col min="4" max="4" width="8.75390625" style="0" customWidth="1"/>
    <col min="5" max="5" width="10.25390625" style="0" hidden="1" customWidth="1"/>
    <col min="6" max="6" width="10.37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14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42.7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11.25" customHeight="1" hidden="1">
      <c r="A5" s="38"/>
      <c r="B5" s="3"/>
      <c r="C5" s="1"/>
      <c r="D5" s="1"/>
      <c r="E5" s="1"/>
      <c r="F5" s="4">
        <v>3.5341</v>
      </c>
    </row>
    <row r="6" spans="1:6" ht="14.25" customHeight="1">
      <c r="A6" s="38" t="s">
        <v>0</v>
      </c>
      <c r="B6" s="3" t="s">
        <v>1</v>
      </c>
      <c r="C6" s="1"/>
      <c r="D6" s="1"/>
      <c r="E6" s="1"/>
      <c r="F6" s="4"/>
    </row>
    <row r="7" spans="1:6" ht="12.75" customHeight="1">
      <c r="A7" s="189" t="s">
        <v>105</v>
      </c>
      <c r="B7" s="64" t="s">
        <v>65</v>
      </c>
      <c r="C7" s="23"/>
      <c r="D7" s="23"/>
      <c r="E7" s="59"/>
      <c r="F7" s="60"/>
    </row>
    <row r="8" spans="1:6" ht="12.75">
      <c r="A8" s="190"/>
      <c r="B8" s="67" t="s">
        <v>46</v>
      </c>
      <c r="C8" s="23">
        <v>4</v>
      </c>
      <c r="D8" s="23">
        <v>257.85</v>
      </c>
      <c r="E8" s="179">
        <v>5771.19</v>
      </c>
      <c r="F8" s="183">
        <f>E8*F5</f>
        <v>20395.962579</v>
      </c>
    </row>
    <row r="9" spans="1:6" ht="12.75">
      <c r="A9" s="190"/>
      <c r="B9" s="67" t="s">
        <v>66</v>
      </c>
      <c r="C9" s="23">
        <v>4</v>
      </c>
      <c r="D9" s="150">
        <v>1579.2</v>
      </c>
      <c r="E9" s="192"/>
      <c r="F9" s="184"/>
    </row>
    <row r="10" spans="1:6" ht="12.75">
      <c r="A10" s="190"/>
      <c r="B10" s="67" t="s">
        <v>48</v>
      </c>
      <c r="C10" s="23">
        <v>4</v>
      </c>
      <c r="D10" s="151">
        <v>84</v>
      </c>
      <c r="E10" s="192"/>
      <c r="F10" s="184"/>
    </row>
    <row r="11" spans="1:6" ht="12.75">
      <c r="A11" s="190"/>
      <c r="B11" s="67" t="s">
        <v>61</v>
      </c>
      <c r="C11" s="23">
        <v>20</v>
      </c>
      <c r="D11" s="151">
        <v>14.8</v>
      </c>
      <c r="E11" s="192"/>
      <c r="F11" s="184"/>
    </row>
    <row r="12" spans="1:6" ht="12.75">
      <c r="A12" s="190"/>
      <c r="B12" s="67" t="s">
        <v>50</v>
      </c>
      <c r="C12" s="23">
        <v>4</v>
      </c>
      <c r="D12" s="23">
        <v>174.3</v>
      </c>
      <c r="E12" s="192"/>
      <c r="F12" s="184"/>
    </row>
    <row r="13" spans="1:6" ht="12.75">
      <c r="A13" s="190"/>
      <c r="B13" s="67" t="s">
        <v>250</v>
      </c>
      <c r="C13" s="23"/>
      <c r="D13" s="23">
        <v>13.32</v>
      </c>
      <c r="E13" s="192"/>
      <c r="F13" s="184"/>
    </row>
    <row r="14" spans="1:6" ht="12.75">
      <c r="A14" s="190"/>
      <c r="B14" s="67" t="s">
        <v>251</v>
      </c>
      <c r="C14" s="23"/>
      <c r="D14" s="23">
        <v>99.72</v>
      </c>
      <c r="E14" s="192"/>
      <c r="F14" s="184"/>
    </row>
    <row r="15" spans="1:6" ht="12.75">
      <c r="A15" s="190"/>
      <c r="B15" s="67" t="s">
        <v>98</v>
      </c>
      <c r="C15" s="23">
        <v>16</v>
      </c>
      <c r="D15" s="24">
        <v>1120</v>
      </c>
      <c r="E15" s="192"/>
      <c r="F15" s="184"/>
    </row>
    <row r="16" spans="1:6" ht="12.75">
      <c r="A16" s="190"/>
      <c r="B16" s="67" t="s">
        <v>100</v>
      </c>
      <c r="C16" s="23">
        <v>4</v>
      </c>
      <c r="D16" s="24">
        <v>2028</v>
      </c>
      <c r="E16" s="192"/>
      <c r="F16" s="184"/>
    </row>
    <row r="17" spans="1:6" ht="12.75">
      <c r="A17" s="191"/>
      <c r="B17" s="67" t="s">
        <v>102</v>
      </c>
      <c r="C17" s="23">
        <v>10</v>
      </c>
      <c r="D17" s="23">
        <v>400</v>
      </c>
      <c r="E17" s="180"/>
      <c r="F17" s="185"/>
    </row>
    <row r="18" spans="1:6" ht="12.75">
      <c r="A18" s="189" t="s">
        <v>112</v>
      </c>
      <c r="B18" s="64" t="s">
        <v>138</v>
      </c>
      <c r="C18" s="23"/>
      <c r="D18" s="23"/>
      <c r="E18" s="59"/>
      <c r="F18" s="60"/>
    </row>
    <row r="19" spans="1:6" ht="12.75">
      <c r="A19" s="191"/>
      <c r="B19" s="1" t="s">
        <v>109</v>
      </c>
      <c r="C19" s="23">
        <v>1</v>
      </c>
      <c r="D19" s="23">
        <v>135.54</v>
      </c>
      <c r="E19" s="13">
        <v>135.54</v>
      </c>
      <c r="F19" s="39">
        <f>E19*F5</f>
        <v>479.011914</v>
      </c>
    </row>
    <row r="20" spans="1:6" ht="12.75">
      <c r="A20" s="189" t="s">
        <v>166</v>
      </c>
      <c r="B20" s="64" t="s">
        <v>169</v>
      </c>
      <c r="C20" s="23"/>
      <c r="D20" s="23"/>
      <c r="E20" s="13"/>
      <c r="F20" s="39"/>
    </row>
    <row r="21" spans="1:6" ht="12.75">
      <c r="A21" s="190"/>
      <c r="B21" s="1" t="s">
        <v>170</v>
      </c>
      <c r="C21" s="23">
        <v>1</v>
      </c>
      <c r="D21" s="23">
        <v>140</v>
      </c>
      <c r="E21" s="179">
        <v>615</v>
      </c>
      <c r="F21" s="183">
        <f>E21*F5</f>
        <v>2173.4715</v>
      </c>
    </row>
    <row r="22" spans="1:6" ht="12.75">
      <c r="A22" s="190"/>
      <c r="B22" s="1" t="s">
        <v>171</v>
      </c>
      <c r="C22" s="23">
        <v>1</v>
      </c>
      <c r="D22" s="23">
        <v>190</v>
      </c>
      <c r="E22" s="192"/>
      <c r="F22" s="184"/>
    </row>
    <row r="23" spans="1:6" ht="12.75">
      <c r="A23" s="190"/>
      <c r="B23" s="1" t="s">
        <v>172</v>
      </c>
      <c r="C23" s="23">
        <v>1</v>
      </c>
      <c r="D23" s="23">
        <v>230</v>
      </c>
      <c r="E23" s="192"/>
      <c r="F23" s="184"/>
    </row>
    <row r="24" spans="1:6" ht="12.75">
      <c r="A24" s="190"/>
      <c r="B24" s="1" t="s">
        <v>173</v>
      </c>
      <c r="C24" s="23">
        <v>1</v>
      </c>
      <c r="D24" s="23">
        <v>55</v>
      </c>
      <c r="E24" s="180"/>
      <c r="F24" s="185"/>
    </row>
    <row r="25" spans="1:6" ht="12.75">
      <c r="A25" s="190"/>
      <c r="B25" s="64" t="s">
        <v>174</v>
      </c>
      <c r="C25" s="23"/>
      <c r="D25" s="23"/>
      <c r="E25" s="13"/>
      <c r="F25" s="39"/>
    </row>
    <row r="26" spans="1:6" ht="12.75">
      <c r="A26" s="191"/>
      <c r="B26" s="1" t="s">
        <v>79</v>
      </c>
      <c r="C26" s="23">
        <v>100</v>
      </c>
      <c r="D26" s="23">
        <v>465</v>
      </c>
      <c r="E26" s="13">
        <v>465</v>
      </c>
      <c r="F26" s="39">
        <f>E26*F5</f>
        <v>1643.3565</v>
      </c>
    </row>
    <row r="27" spans="1:6" ht="12.75">
      <c r="A27" s="97"/>
      <c r="B27" s="1"/>
      <c r="C27" s="23"/>
      <c r="D27" s="152">
        <f>SUM(D8:D26)</f>
        <v>6986.7300000000005</v>
      </c>
      <c r="E27" s="13"/>
      <c r="F27" s="161">
        <f>SUM(F8:F26)</f>
        <v>24691.802493</v>
      </c>
    </row>
    <row r="28" spans="1:6" ht="12.75">
      <c r="A28" s="6" t="s">
        <v>2</v>
      </c>
      <c r="B28" s="186" t="s">
        <v>3</v>
      </c>
      <c r="C28" s="188"/>
      <c r="D28" s="23"/>
      <c r="E28" s="13"/>
      <c r="F28" s="39"/>
    </row>
    <row r="29" spans="1:6" ht="12.75" customHeight="1">
      <c r="A29" s="8"/>
      <c r="B29" s="216" t="s">
        <v>8</v>
      </c>
      <c r="C29" s="216"/>
      <c r="D29" s="216"/>
      <c r="E29" s="156">
        <v>16383</v>
      </c>
      <c r="F29" s="39">
        <v>10890.74</v>
      </c>
    </row>
    <row r="30" spans="1:6" ht="13.5" customHeight="1">
      <c r="A30" s="5"/>
      <c r="B30" s="236" t="s">
        <v>4</v>
      </c>
      <c r="C30" s="237"/>
      <c r="D30" s="237"/>
      <c r="E30" s="37">
        <v>31170</v>
      </c>
      <c r="F30" s="39">
        <v>18024.57</v>
      </c>
    </row>
    <row r="31" spans="1:6" ht="14.25" customHeight="1">
      <c r="A31" s="40"/>
      <c r="B31" s="236" t="s">
        <v>152</v>
      </c>
      <c r="C31" s="237"/>
      <c r="D31" s="237"/>
      <c r="E31" s="37">
        <v>1944</v>
      </c>
      <c r="F31" s="39">
        <v>921.84</v>
      </c>
    </row>
    <row r="32" spans="1:6" ht="12.75">
      <c r="A32" s="41"/>
      <c r="B32" s="203" t="s">
        <v>9</v>
      </c>
      <c r="C32" s="204"/>
      <c r="D32" s="204"/>
      <c r="E32" s="80"/>
      <c r="F32" s="39">
        <v>5455.34</v>
      </c>
    </row>
    <row r="33" spans="1:6" ht="12.75">
      <c r="A33" s="41"/>
      <c r="B33" s="203" t="s">
        <v>259</v>
      </c>
      <c r="C33" s="204"/>
      <c r="D33" s="205"/>
      <c r="E33" s="80"/>
      <c r="F33" s="39">
        <v>4903.21</v>
      </c>
    </row>
    <row r="34" spans="1:6" ht="12.75">
      <c r="A34" s="41"/>
      <c r="B34" s="238" t="s">
        <v>10</v>
      </c>
      <c r="C34" s="239"/>
      <c r="D34" s="239"/>
      <c r="E34" s="80">
        <v>50246</v>
      </c>
      <c r="F34" s="160">
        <f>SUM(F27:F33)</f>
        <v>64887.502493</v>
      </c>
    </row>
    <row r="35" spans="1:6" ht="15" customHeight="1">
      <c r="A35" s="41"/>
      <c r="B35" s="240" t="s">
        <v>253</v>
      </c>
      <c r="C35" s="241"/>
      <c r="D35" s="241"/>
      <c r="E35" s="156">
        <v>108700</v>
      </c>
      <c r="F35" s="160">
        <v>64448</v>
      </c>
    </row>
    <row r="36" spans="1:6" ht="12.75">
      <c r="A36" s="7"/>
      <c r="B36" s="211" t="s">
        <v>258</v>
      </c>
      <c r="C36" s="212"/>
      <c r="D36" s="213"/>
      <c r="E36" s="156"/>
      <c r="F36" s="39">
        <v>4200</v>
      </c>
    </row>
    <row r="37" spans="1:6" ht="12.75">
      <c r="A37" s="7"/>
      <c r="B37" s="242" t="s">
        <v>29</v>
      </c>
      <c r="C37" s="243"/>
      <c r="D37" s="243"/>
      <c r="E37" s="84">
        <v>58791</v>
      </c>
      <c r="F37" s="39">
        <f>F35+F36-F34</f>
        <v>3760.497507</v>
      </c>
    </row>
    <row r="38" spans="1:6" ht="12.75">
      <c r="A38" s="7"/>
      <c r="B38" s="211" t="s">
        <v>254</v>
      </c>
      <c r="C38" s="212"/>
      <c r="D38" s="212"/>
      <c r="E38" s="84">
        <v>27858.55</v>
      </c>
      <c r="F38" s="39">
        <v>14663</v>
      </c>
    </row>
  </sheetData>
  <sheetProtection/>
  <mergeCells count="25">
    <mergeCell ref="B37:D37"/>
    <mergeCell ref="B38:D38"/>
    <mergeCell ref="B30:D30"/>
    <mergeCell ref="B32:D32"/>
    <mergeCell ref="B34:D34"/>
    <mergeCell ref="B35:D35"/>
    <mergeCell ref="B36:D36"/>
    <mergeCell ref="B31:D31"/>
    <mergeCell ref="B33:D33"/>
    <mergeCell ref="F21:F24"/>
    <mergeCell ref="F8:F17"/>
    <mergeCell ref="A1:F1"/>
    <mergeCell ref="A2:F2"/>
    <mergeCell ref="A3:A4"/>
    <mergeCell ref="B3:B4"/>
    <mergeCell ref="C3:D3"/>
    <mergeCell ref="E3:E4"/>
    <mergeCell ref="F3:F4"/>
    <mergeCell ref="A18:A19"/>
    <mergeCell ref="A7:A17"/>
    <mergeCell ref="E8:E17"/>
    <mergeCell ref="A20:A26"/>
    <mergeCell ref="E21:E24"/>
    <mergeCell ref="B29:D29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8" sqref="A28:IV28"/>
    </sheetView>
  </sheetViews>
  <sheetFormatPr defaultColWidth="9.00390625" defaultRowHeight="12.75"/>
  <cols>
    <col min="1" max="1" width="3.00390625" style="0" customWidth="1"/>
    <col min="2" max="2" width="51.25390625" style="0" customWidth="1"/>
    <col min="3" max="3" width="5.375" style="0" customWidth="1"/>
    <col min="4" max="4" width="8.625" style="0" customWidth="1"/>
    <col min="5" max="5" width="10.625" style="0" hidden="1" customWidth="1"/>
    <col min="6" max="6" width="11.0039062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15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39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14.25" customHeight="1" hidden="1">
      <c r="A5" s="38"/>
      <c r="B5" s="3"/>
      <c r="C5" s="1"/>
      <c r="D5" s="1"/>
      <c r="E5" s="1"/>
      <c r="F5" s="4">
        <v>3.5341</v>
      </c>
    </row>
    <row r="6" spans="1:6" ht="12.75">
      <c r="A6" s="38" t="s">
        <v>0</v>
      </c>
      <c r="B6" s="3" t="s">
        <v>1</v>
      </c>
      <c r="C6" s="1"/>
      <c r="D6" s="1"/>
      <c r="E6" s="1"/>
      <c r="F6" s="4"/>
    </row>
    <row r="7" spans="1:6" ht="12.75">
      <c r="A7" s="220" t="s">
        <v>112</v>
      </c>
      <c r="B7" s="33" t="s">
        <v>139</v>
      </c>
      <c r="C7" s="1"/>
      <c r="D7" s="1"/>
      <c r="E7" s="1"/>
      <c r="F7" s="47"/>
    </row>
    <row r="8" spans="1:6" ht="12.75">
      <c r="A8" s="221"/>
      <c r="B8" s="67" t="s">
        <v>81</v>
      </c>
      <c r="C8" s="67">
        <v>3.5</v>
      </c>
      <c r="D8" s="95">
        <v>97.02</v>
      </c>
      <c r="E8" s="179">
        <v>5770.88</v>
      </c>
      <c r="F8" s="251">
        <f>E8*F5</f>
        <v>20394.867008</v>
      </c>
    </row>
    <row r="9" spans="1:6" ht="12.75">
      <c r="A9" s="221"/>
      <c r="B9" s="67" t="s">
        <v>133</v>
      </c>
      <c r="C9" s="67">
        <v>20</v>
      </c>
      <c r="D9" s="95">
        <v>72.5</v>
      </c>
      <c r="E9" s="192"/>
      <c r="F9" s="252"/>
    </row>
    <row r="10" spans="1:6" ht="12.75">
      <c r="A10" s="221"/>
      <c r="B10" s="67" t="s">
        <v>134</v>
      </c>
      <c r="C10" s="66">
        <v>2.5</v>
      </c>
      <c r="D10" s="83">
        <v>160.5</v>
      </c>
      <c r="E10" s="192"/>
      <c r="F10" s="252"/>
    </row>
    <row r="11" spans="1:6" ht="12.75">
      <c r="A11" s="221"/>
      <c r="B11" s="67" t="s">
        <v>80</v>
      </c>
      <c r="C11" s="66">
        <v>35</v>
      </c>
      <c r="D11" s="96">
        <v>583.66</v>
      </c>
      <c r="E11" s="192"/>
      <c r="F11" s="252"/>
    </row>
    <row r="12" spans="1:6" ht="12.75">
      <c r="A12" s="221"/>
      <c r="B12" s="67" t="s">
        <v>135</v>
      </c>
      <c r="C12" s="66">
        <v>30</v>
      </c>
      <c r="D12" s="96">
        <v>610.5</v>
      </c>
      <c r="E12" s="192"/>
      <c r="F12" s="252"/>
    </row>
    <row r="13" spans="1:6" ht="12.75">
      <c r="A13" s="221"/>
      <c r="B13" s="67" t="s">
        <v>83</v>
      </c>
      <c r="C13" s="67">
        <v>35</v>
      </c>
      <c r="D13" s="83">
        <v>3304.35</v>
      </c>
      <c r="E13" s="192"/>
      <c r="F13" s="252"/>
    </row>
    <row r="14" spans="1:6" ht="12.75">
      <c r="A14" s="221"/>
      <c r="B14" s="67" t="s">
        <v>86</v>
      </c>
      <c r="C14" s="67">
        <v>10</v>
      </c>
      <c r="D14" s="95">
        <v>942.35</v>
      </c>
      <c r="E14" s="180"/>
      <c r="F14" s="253"/>
    </row>
    <row r="15" spans="1:6" ht="12.75">
      <c r="A15" s="221"/>
      <c r="B15" s="64" t="s">
        <v>140</v>
      </c>
      <c r="C15" s="67"/>
      <c r="D15" s="95"/>
      <c r="E15" s="94"/>
      <c r="F15" s="44"/>
    </row>
    <row r="16" spans="1:6" ht="12.75">
      <c r="A16" s="221"/>
      <c r="B16" s="67" t="s">
        <v>99</v>
      </c>
      <c r="C16" s="67">
        <v>4</v>
      </c>
      <c r="D16" s="95">
        <v>151.2</v>
      </c>
      <c r="E16" s="179">
        <v>1980.04</v>
      </c>
      <c r="F16" s="251">
        <f>E16*F5</f>
        <v>6997.659364</v>
      </c>
    </row>
    <row r="17" spans="1:6" ht="12.75">
      <c r="A17" s="221"/>
      <c r="B17" s="67" t="s">
        <v>101</v>
      </c>
      <c r="C17" s="67">
        <v>4</v>
      </c>
      <c r="D17" s="83">
        <v>1580.04</v>
      </c>
      <c r="E17" s="192"/>
      <c r="F17" s="252"/>
    </row>
    <row r="18" spans="1:6" ht="12.75">
      <c r="A18" s="221"/>
      <c r="B18" s="67" t="s">
        <v>136</v>
      </c>
      <c r="C18" s="67">
        <v>4</v>
      </c>
      <c r="D18" s="95">
        <v>64</v>
      </c>
      <c r="E18" s="192"/>
      <c r="F18" s="252"/>
    </row>
    <row r="19" spans="1:6" ht="12.75">
      <c r="A19" s="221"/>
      <c r="B19" s="67" t="s">
        <v>103</v>
      </c>
      <c r="C19" s="67">
        <v>4</v>
      </c>
      <c r="D19" s="95">
        <v>184.8</v>
      </c>
      <c r="E19" s="180"/>
      <c r="F19" s="253"/>
    </row>
    <row r="20" spans="1:6" ht="15">
      <c r="A20" s="221" t="s">
        <v>244</v>
      </c>
      <c r="B20" s="135" t="s">
        <v>246</v>
      </c>
      <c r="C20" s="133"/>
      <c r="D20" s="134"/>
      <c r="E20" s="13"/>
      <c r="F20" s="153"/>
    </row>
    <row r="21" spans="1:6" ht="12.75">
      <c r="A21" s="222"/>
      <c r="B21" s="132" t="s">
        <v>94</v>
      </c>
      <c r="C21" s="133">
        <v>2</v>
      </c>
      <c r="D21" s="134">
        <v>36</v>
      </c>
      <c r="E21" s="13"/>
      <c r="F21" s="153"/>
    </row>
    <row r="22" spans="1:6" ht="12.75">
      <c r="A22" s="65"/>
      <c r="B22" s="12" t="s">
        <v>252</v>
      </c>
      <c r="C22" s="133"/>
      <c r="D22" s="134"/>
      <c r="E22" s="13"/>
      <c r="F22" s="153">
        <v>126</v>
      </c>
    </row>
    <row r="23" spans="1:6" ht="12.75">
      <c r="A23" s="65"/>
      <c r="B23" s="1"/>
      <c r="C23" s="1"/>
      <c r="D23" s="146">
        <f>SUM(D8:D21)</f>
        <v>7786.92</v>
      </c>
      <c r="E23" s="13"/>
      <c r="F23" s="162">
        <f>SUM(F8:F22)</f>
        <v>27518.526372</v>
      </c>
    </row>
    <row r="24" spans="1:6" ht="12.75">
      <c r="A24" s="6" t="s">
        <v>2</v>
      </c>
      <c r="B24" s="186" t="s">
        <v>3</v>
      </c>
      <c r="C24" s="188"/>
      <c r="D24" s="1"/>
      <c r="E24" s="1"/>
      <c r="F24" s="47"/>
    </row>
    <row r="25" spans="1:6" ht="15" customHeight="1">
      <c r="A25" s="8"/>
      <c r="B25" s="216" t="s">
        <v>8</v>
      </c>
      <c r="C25" s="216"/>
      <c r="D25" s="216"/>
      <c r="E25" s="156">
        <v>16383</v>
      </c>
      <c r="F25" s="39">
        <v>12086.1</v>
      </c>
    </row>
    <row r="26" spans="1:6" ht="14.25" customHeight="1">
      <c r="A26" s="5"/>
      <c r="B26" s="236" t="s">
        <v>4</v>
      </c>
      <c r="C26" s="237"/>
      <c r="D26" s="237"/>
      <c r="E26" s="37">
        <v>31170</v>
      </c>
      <c r="F26" s="39">
        <v>20002.93</v>
      </c>
    </row>
    <row r="27" spans="1:6" ht="12.75" customHeight="1">
      <c r="A27" s="40"/>
      <c r="B27" s="236" t="s">
        <v>152</v>
      </c>
      <c r="C27" s="237"/>
      <c r="D27" s="237"/>
      <c r="E27" s="37">
        <v>1944</v>
      </c>
      <c r="F27" s="39">
        <v>1023.12</v>
      </c>
    </row>
    <row r="28" spans="1:6" ht="12.75">
      <c r="A28" s="41"/>
      <c r="B28" s="203" t="s">
        <v>9</v>
      </c>
      <c r="C28" s="204"/>
      <c r="D28" s="204"/>
      <c r="E28" s="80"/>
      <c r="F28" s="39">
        <v>6054.11</v>
      </c>
    </row>
    <row r="29" spans="1:6" ht="12.75">
      <c r="A29" s="41"/>
      <c r="B29" s="203" t="s">
        <v>259</v>
      </c>
      <c r="C29" s="204"/>
      <c r="D29" s="205"/>
      <c r="E29" s="80"/>
      <c r="F29" s="39">
        <v>4332.78</v>
      </c>
    </row>
    <row r="30" spans="1:6" ht="14.25" customHeight="1">
      <c r="A30" s="41"/>
      <c r="B30" s="238" t="s">
        <v>10</v>
      </c>
      <c r="C30" s="239"/>
      <c r="D30" s="239"/>
      <c r="E30" s="80">
        <v>50246</v>
      </c>
      <c r="F30" s="160">
        <f>SUM(F23:F29)</f>
        <v>71017.566372</v>
      </c>
    </row>
    <row r="31" spans="1:6" ht="12.75" customHeight="1">
      <c r="A31" s="41"/>
      <c r="B31" s="240" t="s">
        <v>253</v>
      </c>
      <c r="C31" s="241"/>
      <c r="D31" s="241"/>
      <c r="E31" s="156">
        <v>108700</v>
      </c>
      <c r="F31" s="160">
        <v>63797.63</v>
      </c>
    </row>
    <row r="32" spans="1:6" ht="12.75">
      <c r="A32" s="7"/>
      <c r="B32" s="211" t="s">
        <v>258</v>
      </c>
      <c r="C32" s="212"/>
      <c r="D32" s="213"/>
      <c r="E32" s="156"/>
      <c r="F32" s="39">
        <v>4200</v>
      </c>
    </row>
    <row r="33" spans="1:6" ht="12.75">
      <c r="A33" s="7"/>
      <c r="B33" s="211" t="s">
        <v>260</v>
      </c>
      <c r="C33" s="212"/>
      <c r="D33" s="213"/>
      <c r="E33" s="156"/>
      <c r="F33" s="39">
        <v>2182</v>
      </c>
    </row>
    <row r="34" spans="1:6" ht="12.75">
      <c r="A34" s="7"/>
      <c r="B34" s="242" t="s">
        <v>261</v>
      </c>
      <c r="C34" s="243"/>
      <c r="D34" s="243"/>
      <c r="E34" s="84">
        <v>58791</v>
      </c>
      <c r="F34" s="39">
        <f>F31+F32-F30-F33</f>
        <v>-5201.9363719999965</v>
      </c>
    </row>
    <row r="35" spans="1:6" ht="13.5" customHeight="1">
      <c r="A35" s="7"/>
      <c r="B35" s="211" t="s">
        <v>254</v>
      </c>
      <c r="C35" s="212"/>
      <c r="D35" s="212"/>
      <c r="E35" s="84">
        <v>27858.55</v>
      </c>
      <c r="F35" s="39">
        <v>4395.73</v>
      </c>
    </row>
  </sheetData>
  <sheetProtection/>
  <mergeCells count="25">
    <mergeCell ref="B27:D27"/>
    <mergeCell ref="F16:F19"/>
    <mergeCell ref="F3:F4"/>
    <mergeCell ref="B25:D25"/>
    <mergeCell ref="B26:D26"/>
    <mergeCell ref="E8:E14"/>
    <mergeCell ref="F8:F14"/>
    <mergeCell ref="A1:F1"/>
    <mergeCell ref="A2:F2"/>
    <mergeCell ref="B24:C24"/>
    <mergeCell ref="A3:A4"/>
    <mergeCell ref="A7:A19"/>
    <mergeCell ref="E3:E4"/>
    <mergeCell ref="B3:B4"/>
    <mergeCell ref="E16:E19"/>
    <mergeCell ref="A20:A21"/>
    <mergeCell ref="C3:D3"/>
    <mergeCell ref="B35:D35"/>
    <mergeCell ref="B28:D28"/>
    <mergeCell ref="B30:D30"/>
    <mergeCell ref="B31:D31"/>
    <mergeCell ref="B32:D32"/>
    <mergeCell ref="B34:D34"/>
    <mergeCell ref="B29:D29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7" sqref="A17:IV17"/>
    </sheetView>
  </sheetViews>
  <sheetFormatPr defaultColWidth="9.00390625" defaultRowHeight="12.75"/>
  <cols>
    <col min="1" max="1" width="3.25390625" style="0" customWidth="1"/>
    <col min="2" max="2" width="51.75390625" style="0" customWidth="1"/>
    <col min="3" max="3" width="6.75390625" style="0" customWidth="1"/>
    <col min="4" max="4" width="9.625" style="0" customWidth="1"/>
    <col min="5" max="5" width="10.00390625" style="0" hidden="1" customWidth="1"/>
    <col min="6" max="6" width="10.2539062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16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4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17.25" customHeight="1" hidden="1">
      <c r="A5" s="38"/>
      <c r="B5" s="3"/>
      <c r="C5" s="1"/>
      <c r="D5" s="1"/>
      <c r="E5" s="1"/>
      <c r="F5" s="4">
        <v>3.5341</v>
      </c>
    </row>
    <row r="6" spans="1:6" ht="12.75">
      <c r="A6" s="38" t="s">
        <v>0</v>
      </c>
      <c r="B6" s="3" t="s">
        <v>1</v>
      </c>
      <c r="C6" s="1"/>
      <c r="D6" s="1"/>
      <c r="E6" s="1"/>
      <c r="F6" s="4"/>
    </row>
    <row r="7" spans="1:6" ht="12.75">
      <c r="A7" s="257" t="s">
        <v>189</v>
      </c>
      <c r="B7" s="33" t="s">
        <v>187</v>
      </c>
      <c r="C7" s="1"/>
      <c r="D7" s="1"/>
      <c r="E7" s="1"/>
      <c r="F7" s="1"/>
    </row>
    <row r="8" spans="1:6" ht="12.75">
      <c r="A8" s="257"/>
      <c r="B8" s="1" t="s">
        <v>188</v>
      </c>
      <c r="C8" s="23">
        <v>30</v>
      </c>
      <c r="D8" s="23">
        <v>246</v>
      </c>
      <c r="E8" s="246">
        <v>296</v>
      </c>
      <c r="F8" s="248">
        <f>E8*F5</f>
        <v>1046.0936</v>
      </c>
    </row>
    <row r="9" spans="1:6" ht="12.75">
      <c r="A9" s="257"/>
      <c r="B9" s="67" t="s">
        <v>79</v>
      </c>
      <c r="C9" s="23">
        <v>10</v>
      </c>
      <c r="D9" s="30">
        <v>50</v>
      </c>
      <c r="E9" s="247"/>
      <c r="F9" s="249"/>
    </row>
    <row r="10" spans="1:6" ht="15">
      <c r="A10" s="257" t="s">
        <v>244</v>
      </c>
      <c r="B10" s="135" t="s">
        <v>249</v>
      </c>
      <c r="C10" s="23"/>
      <c r="D10" s="23"/>
      <c r="E10" s="23"/>
      <c r="F10" s="47"/>
    </row>
    <row r="11" spans="1:6" ht="12.75">
      <c r="A11" s="257"/>
      <c r="B11" s="132" t="s">
        <v>248</v>
      </c>
      <c r="C11" s="164">
        <v>1</v>
      </c>
      <c r="D11" s="164">
        <v>12800</v>
      </c>
      <c r="E11" s="20"/>
      <c r="F11" s="129">
        <v>12800</v>
      </c>
    </row>
    <row r="12" spans="1:6" ht="12.75">
      <c r="A12" s="130"/>
      <c r="B12" s="165"/>
      <c r="C12" s="23"/>
      <c r="D12" s="154">
        <f>SUM(D8:D11)</f>
        <v>13096</v>
      </c>
      <c r="E12" s="23"/>
      <c r="F12" s="163">
        <f>SUM(F8:F11)</f>
        <v>13846.0936</v>
      </c>
    </row>
    <row r="13" spans="1:6" ht="12.75">
      <c r="A13" s="6" t="s">
        <v>2</v>
      </c>
      <c r="B13" s="186" t="s">
        <v>3</v>
      </c>
      <c r="C13" s="188"/>
      <c r="D13" s="1"/>
      <c r="E13" s="1"/>
      <c r="F13" s="47"/>
    </row>
    <row r="14" spans="1:6" ht="14.25" customHeight="1">
      <c r="A14" s="8"/>
      <c r="B14" s="216" t="s">
        <v>8</v>
      </c>
      <c r="C14" s="216"/>
      <c r="D14" s="216"/>
      <c r="E14" s="156">
        <v>16383</v>
      </c>
      <c r="F14" s="39">
        <v>9502.59</v>
      </c>
    </row>
    <row r="15" spans="1:6" ht="14.25" customHeight="1">
      <c r="A15" s="5"/>
      <c r="B15" s="236" t="s">
        <v>4</v>
      </c>
      <c r="C15" s="237"/>
      <c r="D15" s="237"/>
      <c r="E15" s="37">
        <v>31170</v>
      </c>
      <c r="F15" s="39">
        <v>15727.13</v>
      </c>
    </row>
    <row r="16" spans="1:6" ht="12.75" customHeight="1">
      <c r="A16" s="40"/>
      <c r="B16" s="236" t="s">
        <v>152</v>
      </c>
      <c r="C16" s="237"/>
      <c r="D16" s="237"/>
      <c r="E16" s="37">
        <v>1944</v>
      </c>
      <c r="F16" s="39">
        <v>804.36</v>
      </c>
    </row>
    <row r="17" spans="1:6" ht="12.75">
      <c r="A17" s="41"/>
      <c r="B17" s="203" t="s">
        <v>9</v>
      </c>
      <c r="C17" s="204"/>
      <c r="D17" s="204"/>
      <c r="E17" s="80"/>
      <c r="F17" s="39">
        <v>2659.16</v>
      </c>
    </row>
    <row r="18" spans="1:6" ht="12.75">
      <c r="A18" s="41"/>
      <c r="B18" s="203" t="s">
        <v>259</v>
      </c>
      <c r="C18" s="204"/>
      <c r="D18" s="205"/>
      <c r="E18" s="80"/>
      <c r="F18" s="39">
        <v>3730</v>
      </c>
    </row>
    <row r="19" spans="1:6" ht="13.5" customHeight="1">
      <c r="A19" s="41"/>
      <c r="B19" s="238" t="s">
        <v>10</v>
      </c>
      <c r="C19" s="239"/>
      <c r="D19" s="239"/>
      <c r="E19" s="80">
        <v>50246</v>
      </c>
      <c r="F19" s="160">
        <f>SUM(F12:F18)</f>
        <v>46269.3336</v>
      </c>
    </row>
    <row r="20" spans="1:6" ht="12.75" customHeight="1">
      <c r="A20" s="41"/>
      <c r="B20" s="240" t="s">
        <v>253</v>
      </c>
      <c r="C20" s="241"/>
      <c r="D20" s="241"/>
      <c r="E20" s="156">
        <v>108700</v>
      </c>
      <c r="F20" s="160">
        <v>46936.3</v>
      </c>
    </row>
    <row r="21" spans="1:6" ht="12.75">
      <c r="A21" s="7"/>
      <c r="B21" s="211" t="s">
        <v>258</v>
      </c>
      <c r="C21" s="212"/>
      <c r="D21" s="213"/>
      <c r="E21" s="156"/>
      <c r="F21" s="39">
        <v>7800</v>
      </c>
    </row>
    <row r="22" spans="1:6" ht="12.75">
      <c r="A22" s="7"/>
      <c r="B22" s="242" t="s">
        <v>29</v>
      </c>
      <c r="C22" s="243"/>
      <c r="D22" s="243"/>
      <c r="E22" s="84">
        <v>58791</v>
      </c>
      <c r="F22" s="39">
        <f>F20+F21-F19</f>
        <v>8466.966400000005</v>
      </c>
    </row>
    <row r="23" spans="1:6" ht="15.75" customHeight="1">
      <c r="A23" s="7"/>
      <c r="B23" s="211" t="s">
        <v>254</v>
      </c>
      <c r="C23" s="212"/>
      <c r="D23" s="212"/>
      <c r="E23" s="84">
        <v>27858.55</v>
      </c>
      <c r="F23" s="39">
        <v>903.64</v>
      </c>
    </row>
  </sheetData>
  <sheetProtection/>
  <mergeCells count="22">
    <mergeCell ref="B22:D22"/>
    <mergeCell ref="F3:F4"/>
    <mergeCell ref="C3:D3"/>
    <mergeCell ref="B3:B4"/>
    <mergeCell ref="B13:C13"/>
    <mergeCell ref="B14:D14"/>
    <mergeCell ref="B23:D23"/>
    <mergeCell ref="B15:D15"/>
    <mergeCell ref="B17:D17"/>
    <mergeCell ref="B19:D19"/>
    <mergeCell ref="E3:E4"/>
    <mergeCell ref="E8:E9"/>
    <mergeCell ref="B21:D21"/>
    <mergeCell ref="B16:D16"/>
    <mergeCell ref="B18:D18"/>
    <mergeCell ref="B20:D20"/>
    <mergeCell ref="A1:F1"/>
    <mergeCell ref="A2:F2"/>
    <mergeCell ref="A10:A11"/>
    <mergeCell ref="A3:A4"/>
    <mergeCell ref="A7:A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1" sqref="B21:D22"/>
    </sheetView>
  </sheetViews>
  <sheetFormatPr defaultColWidth="9.00390625" defaultRowHeight="12.75"/>
  <cols>
    <col min="1" max="1" width="3.625" style="0" customWidth="1"/>
    <col min="2" max="2" width="50.125" style="0" customWidth="1"/>
    <col min="3" max="3" width="5.25390625" style="0" customWidth="1"/>
    <col min="4" max="4" width="11.00390625" style="0" customWidth="1"/>
    <col min="5" max="5" width="10.00390625" style="0" hidden="1" customWidth="1"/>
    <col min="6" max="6" width="10.2539062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17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28.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0.75" customHeight="1">
      <c r="A5" s="38"/>
      <c r="B5" s="3"/>
      <c r="C5" s="1"/>
      <c r="D5" s="1"/>
      <c r="E5" s="1"/>
      <c r="F5" s="4">
        <v>3.5341</v>
      </c>
    </row>
    <row r="6" spans="1:6" ht="14.25" customHeight="1">
      <c r="A6" s="38" t="s">
        <v>0</v>
      </c>
      <c r="B6" s="3" t="s">
        <v>1</v>
      </c>
      <c r="C6" s="1"/>
      <c r="D6" s="1"/>
      <c r="E6" s="1"/>
      <c r="F6" s="4"/>
    </row>
    <row r="7" spans="1:6" ht="12" customHeight="1">
      <c r="A7" s="227" t="s">
        <v>112</v>
      </c>
      <c r="B7" s="31" t="s">
        <v>140</v>
      </c>
      <c r="C7" s="27"/>
      <c r="D7" s="27"/>
      <c r="E7" s="17"/>
      <c r="F7" s="17"/>
    </row>
    <row r="8" spans="1:6" ht="12.75">
      <c r="A8" s="228"/>
      <c r="B8" s="1" t="s">
        <v>99</v>
      </c>
      <c r="C8" s="23">
        <v>3</v>
      </c>
      <c r="D8" s="23">
        <v>108</v>
      </c>
      <c r="E8" s="179">
        <v>1858.64</v>
      </c>
      <c r="F8" s="251">
        <f>F5*E8</f>
        <v>6568.619624000001</v>
      </c>
    </row>
    <row r="9" spans="1:6" ht="12.75">
      <c r="A9" s="228"/>
      <c r="B9" s="67" t="s">
        <v>101</v>
      </c>
      <c r="C9" s="23">
        <v>4</v>
      </c>
      <c r="D9" s="24">
        <v>1580.04</v>
      </c>
      <c r="E9" s="192"/>
      <c r="F9" s="252"/>
    </row>
    <row r="10" spans="1:6" ht="12.75">
      <c r="A10" s="228"/>
      <c r="B10" s="1" t="s">
        <v>136</v>
      </c>
      <c r="C10" s="23">
        <v>2</v>
      </c>
      <c r="D10" s="23">
        <v>32</v>
      </c>
      <c r="E10" s="192"/>
      <c r="F10" s="252"/>
    </row>
    <row r="11" spans="1:6" ht="12.75">
      <c r="A11" s="229"/>
      <c r="B11" s="1" t="s">
        <v>103</v>
      </c>
      <c r="C11" s="23">
        <v>3</v>
      </c>
      <c r="D11" s="23">
        <v>138.6</v>
      </c>
      <c r="E11" s="180"/>
      <c r="F11" s="253"/>
    </row>
    <row r="12" spans="1:6" ht="12.75">
      <c r="A12" s="158"/>
      <c r="B12" s="1"/>
      <c r="C12" s="23"/>
      <c r="D12" s="152">
        <f>SUM(D8:D11)</f>
        <v>1858.6399999999999</v>
      </c>
      <c r="E12" s="168"/>
      <c r="F12" s="169">
        <f>SUM(F8)</f>
        <v>6568.619624000001</v>
      </c>
    </row>
    <row r="13" spans="1:6" ht="12.75">
      <c r="A13" s="6" t="s">
        <v>2</v>
      </c>
      <c r="B13" s="186" t="s">
        <v>3</v>
      </c>
      <c r="C13" s="188"/>
      <c r="D13" s="1"/>
      <c r="E13" s="13"/>
      <c r="F13" s="45"/>
    </row>
    <row r="14" spans="1:6" ht="14.25" customHeight="1">
      <c r="A14" s="48"/>
      <c r="B14" s="216" t="s">
        <v>8</v>
      </c>
      <c r="C14" s="216"/>
      <c r="D14" s="216"/>
      <c r="E14" s="156">
        <v>16383</v>
      </c>
      <c r="F14" s="39">
        <v>12859.7</v>
      </c>
    </row>
    <row r="15" spans="1:6" ht="13.5" customHeight="1">
      <c r="A15" s="5"/>
      <c r="B15" s="236" t="s">
        <v>4</v>
      </c>
      <c r="C15" s="237"/>
      <c r="D15" s="237"/>
      <c r="E15" s="37">
        <v>31170</v>
      </c>
      <c r="F15" s="39">
        <v>21283.28</v>
      </c>
    </row>
    <row r="16" spans="1:6" ht="12.75" customHeight="1">
      <c r="A16" s="40"/>
      <c r="B16" s="236" t="s">
        <v>152</v>
      </c>
      <c r="C16" s="237"/>
      <c r="D16" s="237"/>
      <c r="E16" s="37">
        <v>1944</v>
      </c>
      <c r="F16" s="39">
        <v>1088.52</v>
      </c>
    </row>
    <row r="17" spans="1:6" ht="12.75">
      <c r="A17" s="41"/>
      <c r="B17" s="203" t="s">
        <v>9</v>
      </c>
      <c r="C17" s="204"/>
      <c r="D17" s="204"/>
      <c r="E17" s="80"/>
      <c r="F17" s="39">
        <v>3598.6</v>
      </c>
    </row>
    <row r="18" spans="1:6" ht="12.75">
      <c r="A18" s="41"/>
      <c r="B18" s="203" t="s">
        <v>259</v>
      </c>
      <c r="C18" s="204"/>
      <c r="D18" s="205"/>
      <c r="E18" s="80"/>
      <c r="F18" s="39">
        <v>6765.06</v>
      </c>
    </row>
    <row r="19" spans="1:6" ht="13.5" customHeight="1">
      <c r="A19" s="41"/>
      <c r="B19" s="238" t="s">
        <v>10</v>
      </c>
      <c r="C19" s="239"/>
      <c r="D19" s="239"/>
      <c r="E19" s="80">
        <v>50246</v>
      </c>
      <c r="F19" s="160">
        <f>SUM(F12:F18)</f>
        <v>52163.779623999995</v>
      </c>
    </row>
    <row r="20" spans="1:6" ht="12.75" customHeight="1">
      <c r="A20" s="41"/>
      <c r="B20" s="240" t="s">
        <v>253</v>
      </c>
      <c r="C20" s="241"/>
      <c r="D20" s="241"/>
      <c r="E20" s="156">
        <v>108700</v>
      </c>
      <c r="F20" s="160">
        <v>52139.04</v>
      </c>
    </row>
    <row r="21" spans="1:6" ht="12" customHeight="1">
      <c r="A21" s="7"/>
      <c r="B21" s="211" t="s">
        <v>258</v>
      </c>
      <c r="C21" s="212"/>
      <c r="D21" s="213"/>
      <c r="E21" s="156"/>
      <c r="F21" s="39">
        <v>4200</v>
      </c>
    </row>
    <row r="22" spans="1:6" ht="12" customHeight="1">
      <c r="A22" s="7"/>
      <c r="B22" s="211" t="s">
        <v>260</v>
      </c>
      <c r="C22" s="212"/>
      <c r="D22" s="213"/>
      <c r="E22" s="156"/>
      <c r="F22" s="39">
        <v>8835</v>
      </c>
    </row>
    <row r="23" spans="1:6" ht="12.75">
      <c r="A23" s="7"/>
      <c r="B23" s="242" t="s">
        <v>261</v>
      </c>
      <c r="C23" s="243"/>
      <c r="D23" s="243"/>
      <c r="E23" s="84">
        <v>58791</v>
      </c>
      <c r="F23" s="39">
        <f>F20+F21-F19-F22</f>
        <v>-4659.739623999994</v>
      </c>
    </row>
    <row r="24" spans="1:6" ht="12.75">
      <c r="A24" s="7"/>
      <c r="B24" s="211" t="s">
        <v>254</v>
      </c>
      <c r="C24" s="212"/>
      <c r="D24" s="212"/>
      <c r="E24" s="84">
        <v>27858.55</v>
      </c>
      <c r="F24" s="39">
        <v>25641.08</v>
      </c>
    </row>
  </sheetData>
  <sheetProtection/>
  <mergeCells count="22">
    <mergeCell ref="A7:A11"/>
    <mergeCell ref="A1:F1"/>
    <mergeCell ref="A2:F2"/>
    <mergeCell ref="C3:D3"/>
    <mergeCell ref="E3:E4"/>
    <mergeCell ref="A3:A4"/>
    <mergeCell ref="B3:B4"/>
    <mergeCell ref="F3:F4"/>
    <mergeCell ref="B16:D16"/>
    <mergeCell ref="B13:C13"/>
    <mergeCell ref="E8:E11"/>
    <mergeCell ref="F8:F11"/>
    <mergeCell ref="B14:D14"/>
    <mergeCell ref="B15:D15"/>
    <mergeCell ref="B24:D24"/>
    <mergeCell ref="B17:D17"/>
    <mergeCell ref="B19:D19"/>
    <mergeCell ref="B20:D20"/>
    <mergeCell ref="B21:D21"/>
    <mergeCell ref="B23:D23"/>
    <mergeCell ref="B18:D18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4" sqref="B24:D24"/>
    </sheetView>
  </sheetViews>
  <sheetFormatPr defaultColWidth="9.00390625" defaultRowHeight="12.75"/>
  <cols>
    <col min="1" max="1" width="4.00390625" style="0" customWidth="1"/>
    <col min="2" max="2" width="52.625" style="0" customWidth="1"/>
    <col min="3" max="3" width="5.75390625" style="0" customWidth="1"/>
    <col min="4" max="4" width="8.875" style="0" customWidth="1"/>
    <col min="5" max="5" width="0.12890625" style="0" customWidth="1"/>
    <col min="6" max="6" width="10.375" style="0" customWidth="1"/>
  </cols>
  <sheetData>
    <row r="1" spans="1:6" ht="12.75">
      <c r="A1" s="193" t="s">
        <v>255</v>
      </c>
      <c r="B1" s="193"/>
      <c r="C1" s="193"/>
      <c r="D1" s="193"/>
      <c r="E1" s="193"/>
      <c r="F1" s="193"/>
    </row>
    <row r="2" spans="1:6" ht="12.75">
      <c r="A2" s="195" t="s">
        <v>18</v>
      </c>
      <c r="B2" s="196"/>
      <c r="C2" s="196"/>
      <c r="D2" s="196"/>
      <c r="E2" s="196"/>
      <c r="F2" s="197"/>
    </row>
    <row r="3" spans="1:6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</row>
    <row r="4" spans="1:6" ht="25.5" customHeight="1">
      <c r="A4" s="207"/>
      <c r="B4" s="199"/>
      <c r="C4" s="2" t="s">
        <v>6</v>
      </c>
      <c r="D4" s="2" t="s">
        <v>26</v>
      </c>
      <c r="E4" s="199"/>
      <c r="F4" s="223"/>
    </row>
    <row r="5" spans="1:6" ht="6.75" customHeight="1" hidden="1">
      <c r="A5" s="38"/>
      <c r="B5" s="3"/>
      <c r="C5" s="1"/>
      <c r="D5" s="1"/>
      <c r="E5" s="1"/>
      <c r="F5" s="4">
        <v>3.5341</v>
      </c>
    </row>
    <row r="6" spans="1:6" ht="15.75" customHeight="1">
      <c r="A6" s="38" t="s">
        <v>0</v>
      </c>
      <c r="B6" s="3" t="s">
        <v>1</v>
      </c>
      <c r="C6" s="1"/>
      <c r="D6" s="1"/>
      <c r="E6" s="1"/>
      <c r="F6" s="4"/>
    </row>
    <row r="7" spans="1:6" ht="12.75">
      <c r="A7" s="227" t="s">
        <v>97</v>
      </c>
      <c r="B7" s="31" t="s">
        <v>106</v>
      </c>
      <c r="C7" s="27"/>
      <c r="D7" s="27"/>
      <c r="E7" s="27"/>
      <c r="F7" s="4"/>
    </row>
    <row r="8" spans="1:6" ht="12.75">
      <c r="A8" s="228"/>
      <c r="B8" s="1" t="s">
        <v>107</v>
      </c>
      <c r="C8" s="13">
        <v>0.5</v>
      </c>
      <c r="D8" s="35">
        <v>45</v>
      </c>
      <c r="E8" s="63">
        <v>45</v>
      </c>
      <c r="F8" s="54">
        <f>E8*F5</f>
        <v>159.0345</v>
      </c>
    </row>
    <row r="9" spans="1:6" ht="12.75">
      <c r="A9" s="220" t="s">
        <v>156</v>
      </c>
      <c r="B9" s="33" t="s">
        <v>153</v>
      </c>
      <c r="C9" s="13"/>
      <c r="D9" s="35"/>
      <c r="E9" s="13"/>
      <c r="F9" s="45"/>
    </row>
    <row r="10" spans="1:6" ht="12.75">
      <c r="A10" s="221"/>
      <c r="B10" s="67" t="s">
        <v>107</v>
      </c>
      <c r="C10" s="13">
        <v>0.2</v>
      </c>
      <c r="D10" s="13">
        <v>18</v>
      </c>
      <c r="E10" s="179">
        <v>476.8</v>
      </c>
      <c r="F10" s="251">
        <f>E10*F5</f>
        <v>1685.05888</v>
      </c>
    </row>
    <row r="11" spans="1:6" ht="12.75">
      <c r="A11" s="221"/>
      <c r="B11" s="67" t="s">
        <v>154</v>
      </c>
      <c r="C11" s="13">
        <v>0.4</v>
      </c>
      <c r="D11" s="13">
        <v>28.8</v>
      </c>
      <c r="E11" s="192"/>
      <c r="F11" s="252"/>
    </row>
    <row r="12" spans="1:6" ht="12.75">
      <c r="A12" s="222"/>
      <c r="B12" s="67" t="s">
        <v>155</v>
      </c>
      <c r="C12" s="13">
        <v>2</v>
      </c>
      <c r="D12" s="13">
        <v>430</v>
      </c>
      <c r="E12" s="180"/>
      <c r="F12" s="253"/>
    </row>
    <row r="13" spans="1:6" ht="15">
      <c r="A13" s="220" t="s">
        <v>244</v>
      </c>
      <c r="B13" s="131" t="s">
        <v>245</v>
      </c>
      <c r="C13" s="23"/>
      <c r="D13" s="23"/>
      <c r="E13" s="13"/>
      <c r="F13" s="45"/>
    </row>
    <row r="14" spans="1:6" ht="12.75" customHeight="1">
      <c r="A14" s="222"/>
      <c r="B14" s="132" t="s">
        <v>243</v>
      </c>
      <c r="C14" s="170">
        <v>4</v>
      </c>
      <c r="D14" s="171">
        <v>840</v>
      </c>
      <c r="E14" s="13">
        <v>840</v>
      </c>
      <c r="F14" s="45">
        <f>E14*F5</f>
        <v>2968.6440000000002</v>
      </c>
    </row>
    <row r="15" spans="1:6" ht="12.75">
      <c r="A15" s="79"/>
      <c r="B15" s="33"/>
      <c r="C15" s="13"/>
      <c r="D15" s="155">
        <f>SUM(D7:D14)</f>
        <v>1361.8</v>
      </c>
      <c r="E15" s="13"/>
      <c r="F15" s="162">
        <f>SUM(F8:F14)</f>
        <v>4812.7373800000005</v>
      </c>
    </row>
    <row r="16" spans="1:6" ht="12.75">
      <c r="A16" s="6" t="s">
        <v>2</v>
      </c>
      <c r="B16" s="186" t="s">
        <v>3</v>
      </c>
      <c r="C16" s="188"/>
      <c r="D16" s="1"/>
      <c r="E16" s="1"/>
      <c r="F16" s="47"/>
    </row>
    <row r="17" spans="1:6" ht="13.5" customHeight="1">
      <c r="A17" s="8"/>
      <c r="B17" s="216" t="s">
        <v>8</v>
      </c>
      <c r="C17" s="216"/>
      <c r="D17" s="216"/>
      <c r="E17" s="156">
        <v>16383</v>
      </c>
      <c r="F17" s="39">
        <v>12816.33</v>
      </c>
    </row>
    <row r="18" spans="1:6" ht="11.25" customHeight="1">
      <c r="A18" s="5"/>
      <c r="B18" s="236" t="s">
        <v>4</v>
      </c>
      <c r="C18" s="237"/>
      <c r="D18" s="237"/>
      <c r="E18" s="37">
        <v>31170</v>
      </c>
      <c r="F18" s="39">
        <v>21211.48</v>
      </c>
    </row>
    <row r="19" spans="1:6" ht="12.75" customHeight="1">
      <c r="A19" s="40"/>
      <c r="B19" s="236" t="s">
        <v>152</v>
      </c>
      <c r="C19" s="237"/>
      <c r="D19" s="237"/>
      <c r="E19" s="37">
        <v>1944</v>
      </c>
      <c r="F19" s="39">
        <v>702.72</v>
      </c>
    </row>
    <row r="20" spans="1:6" ht="12.75" customHeight="1">
      <c r="A20" s="41"/>
      <c r="B20" s="244" t="s">
        <v>256</v>
      </c>
      <c r="C20" s="245"/>
      <c r="D20" s="245"/>
      <c r="E20" s="156">
        <v>749</v>
      </c>
      <c r="F20" s="39">
        <v>29275.4</v>
      </c>
    </row>
    <row r="21" spans="1:6" ht="12.75">
      <c r="A21" s="41"/>
      <c r="B21" s="203" t="s">
        <v>9</v>
      </c>
      <c r="C21" s="204"/>
      <c r="D21" s="204"/>
      <c r="E21" s="80"/>
      <c r="F21" s="39">
        <v>3586.46</v>
      </c>
    </row>
    <row r="22" spans="1:6" ht="12.75" customHeight="1">
      <c r="A22" s="41"/>
      <c r="B22" s="238" t="s">
        <v>10</v>
      </c>
      <c r="C22" s="239"/>
      <c r="D22" s="239"/>
      <c r="E22" s="80">
        <v>50246</v>
      </c>
      <c r="F22" s="160">
        <f>SUM(F15:F21)</f>
        <v>72405.12738</v>
      </c>
    </row>
    <row r="23" spans="1:6" ht="12.75" customHeight="1">
      <c r="A23" s="41"/>
      <c r="B23" s="240" t="s">
        <v>253</v>
      </c>
      <c r="C23" s="241"/>
      <c r="D23" s="241"/>
      <c r="E23" s="156">
        <v>108700</v>
      </c>
      <c r="F23" s="160">
        <v>31932.78</v>
      </c>
    </row>
    <row r="24" spans="1:6" ht="12.75">
      <c r="A24" s="7"/>
      <c r="B24" s="211" t="s">
        <v>258</v>
      </c>
      <c r="C24" s="212"/>
      <c r="D24" s="213"/>
      <c r="E24" s="156"/>
      <c r="F24" s="39">
        <v>7800</v>
      </c>
    </row>
    <row r="25" spans="1:6" ht="12.75">
      <c r="A25" s="7"/>
      <c r="B25" s="242" t="s">
        <v>261</v>
      </c>
      <c r="C25" s="243"/>
      <c r="D25" s="243"/>
      <c r="E25" s="84">
        <v>58791</v>
      </c>
      <c r="F25" s="39">
        <f>F23+F24-F22</f>
        <v>-32672.347380000007</v>
      </c>
    </row>
    <row r="26" spans="1:6" ht="12.75">
      <c r="A26" s="7"/>
      <c r="B26" s="211" t="s">
        <v>254</v>
      </c>
      <c r="C26" s="212"/>
      <c r="D26" s="212"/>
      <c r="E26" s="84">
        <v>27858.55</v>
      </c>
      <c r="F26" s="39">
        <v>32676</v>
      </c>
    </row>
  </sheetData>
  <sheetProtection/>
  <mergeCells count="23">
    <mergeCell ref="A1:F1"/>
    <mergeCell ref="A2:F2"/>
    <mergeCell ref="B16:C16"/>
    <mergeCell ref="A3:A4"/>
    <mergeCell ref="B3:B4"/>
    <mergeCell ref="E3:E4"/>
    <mergeCell ref="F3:F4"/>
    <mergeCell ref="B26:D26"/>
    <mergeCell ref="B17:D17"/>
    <mergeCell ref="B18:D18"/>
    <mergeCell ref="B20:D20"/>
    <mergeCell ref="B21:D21"/>
    <mergeCell ref="F10:F12"/>
    <mergeCell ref="E10:E12"/>
    <mergeCell ref="B19:D19"/>
    <mergeCell ref="B22:D22"/>
    <mergeCell ref="B23:D23"/>
    <mergeCell ref="B24:D24"/>
    <mergeCell ref="B25:D25"/>
    <mergeCell ref="A7:A8"/>
    <mergeCell ref="C3:D3"/>
    <mergeCell ref="A9:A12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4" sqref="B24:D24"/>
    </sheetView>
  </sheetViews>
  <sheetFormatPr defaultColWidth="9.00390625" defaultRowHeight="12.75"/>
  <cols>
    <col min="1" max="1" width="3.625" style="0" customWidth="1"/>
    <col min="2" max="2" width="53.75390625" style="0" customWidth="1"/>
    <col min="3" max="3" width="5.25390625" style="0" customWidth="1"/>
    <col min="4" max="4" width="8.00390625" style="0" customWidth="1"/>
    <col min="5" max="5" width="10.25390625" style="0" hidden="1" customWidth="1"/>
    <col min="6" max="6" width="11.125" style="0" customWidth="1"/>
    <col min="7" max="7" width="8.00390625" style="0" hidden="1" customWidth="1"/>
  </cols>
  <sheetData>
    <row r="1" spans="1:7" ht="12.75">
      <c r="A1" s="195" t="s">
        <v>255</v>
      </c>
      <c r="B1" s="196"/>
      <c r="C1" s="196"/>
      <c r="D1" s="196"/>
      <c r="E1" s="196"/>
      <c r="F1" s="196"/>
      <c r="G1" s="197"/>
    </row>
    <row r="2" spans="1:7" ht="12.75">
      <c r="A2" s="195" t="s">
        <v>19</v>
      </c>
      <c r="B2" s="196"/>
      <c r="C2" s="196"/>
      <c r="D2" s="196"/>
      <c r="E2" s="196"/>
      <c r="F2" s="196"/>
      <c r="G2" s="197"/>
    </row>
    <row r="3" spans="1:7" ht="12.75" customHeight="1">
      <c r="A3" s="206" t="s">
        <v>28</v>
      </c>
      <c r="B3" s="198" t="s">
        <v>7</v>
      </c>
      <c r="C3" s="186" t="s">
        <v>24</v>
      </c>
      <c r="D3" s="188"/>
      <c r="E3" s="198" t="s">
        <v>27</v>
      </c>
      <c r="F3" s="223" t="s">
        <v>25</v>
      </c>
      <c r="G3" s="246"/>
    </row>
    <row r="4" spans="1:7" ht="24" customHeight="1">
      <c r="A4" s="207"/>
      <c r="B4" s="199"/>
      <c r="C4" s="2" t="s">
        <v>6</v>
      </c>
      <c r="D4" s="2" t="s">
        <v>30</v>
      </c>
      <c r="E4" s="199"/>
      <c r="F4" s="223"/>
      <c r="G4" s="247"/>
    </row>
    <row r="5" spans="1:7" ht="0.75" customHeight="1">
      <c r="A5" s="38"/>
      <c r="B5" s="3"/>
      <c r="C5" s="1"/>
      <c r="D5" s="1"/>
      <c r="E5" s="1"/>
      <c r="F5" s="4">
        <v>3.5341</v>
      </c>
      <c r="G5" s="1"/>
    </row>
    <row r="6" spans="1:7" ht="13.5" customHeight="1">
      <c r="A6" s="38" t="s">
        <v>0</v>
      </c>
      <c r="B6" s="3" t="s">
        <v>1</v>
      </c>
      <c r="C6" s="1"/>
      <c r="D6" s="1"/>
      <c r="E6" s="1"/>
      <c r="F6" s="4"/>
      <c r="G6" s="1"/>
    </row>
    <row r="7" spans="1:7" ht="15.75" customHeight="1">
      <c r="A7" s="208" t="s">
        <v>51</v>
      </c>
      <c r="B7" s="31" t="s">
        <v>52</v>
      </c>
      <c r="C7" s="27"/>
      <c r="D7" s="27"/>
      <c r="E7" s="17"/>
      <c r="F7" s="17"/>
      <c r="G7" s="1"/>
    </row>
    <row r="8" spans="1:7" ht="12.75">
      <c r="A8" s="209"/>
      <c r="B8" s="1" t="s">
        <v>46</v>
      </c>
      <c r="C8" s="23">
        <v>4</v>
      </c>
      <c r="D8" s="56">
        <v>138.6</v>
      </c>
      <c r="E8" s="224">
        <v>1924</v>
      </c>
      <c r="F8" s="183">
        <f>E8*F5</f>
        <v>6799.6084</v>
      </c>
      <c r="G8" s="1"/>
    </row>
    <row r="9" spans="1:7" ht="12.75">
      <c r="A9" s="209"/>
      <c r="B9" s="1" t="s">
        <v>43</v>
      </c>
      <c r="C9" s="23">
        <v>4</v>
      </c>
      <c r="D9" s="82">
        <v>1470</v>
      </c>
      <c r="E9" s="225"/>
      <c r="F9" s="184"/>
      <c r="G9" s="1"/>
    </row>
    <row r="10" spans="1:7" ht="12" customHeight="1">
      <c r="A10" s="209"/>
      <c r="B10" s="72" t="s">
        <v>44</v>
      </c>
      <c r="C10" s="66">
        <v>14</v>
      </c>
      <c r="D10" s="66">
        <v>7.42</v>
      </c>
      <c r="E10" s="225"/>
      <c r="F10" s="184"/>
      <c r="G10" s="1"/>
    </row>
    <row r="11" spans="1:7" ht="12.75">
      <c r="A11" s="209"/>
      <c r="B11" s="67" t="s">
        <v>45</v>
      </c>
      <c r="C11" s="23">
        <v>14</v>
      </c>
      <c r="D11" s="56">
        <v>14.7</v>
      </c>
      <c r="E11" s="225"/>
      <c r="F11" s="184"/>
      <c r="G11" s="1"/>
    </row>
    <row r="12" spans="1:7" ht="12" customHeight="1">
      <c r="A12" s="209"/>
      <c r="B12" s="58" t="s">
        <v>48</v>
      </c>
      <c r="C12" s="66">
        <v>4</v>
      </c>
      <c r="D12" s="66">
        <v>48</v>
      </c>
      <c r="E12" s="225"/>
      <c r="F12" s="184"/>
      <c r="G12" s="1"/>
    </row>
    <row r="13" spans="1:7" ht="12.75">
      <c r="A13" s="209"/>
      <c r="B13" s="67" t="s">
        <v>49</v>
      </c>
      <c r="C13" s="23">
        <v>2</v>
      </c>
      <c r="D13" s="56">
        <v>81.48</v>
      </c>
      <c r="E13" s="225"/>
      <c r="F13" s="184"/>
      <c r="G13" s="1"/>
    </row>
    <row r="14" spans="1:7" ht="12.75">
      <c r="A14" s="210"/>
      <c r="B14" s="67" t="s">
        <v>50</v>
      </c>
      <c r="C14" s="23">
        <v>4</v>
      </c>
      <c r="D14" s="56">
        <v>163.8</v>
      </c>
      <c r="E14" s="226"/>
      <c r="F14" s="185"/>
      <c r="G14" s="1"/>
    </row>
    <row r="15" spans="1:7" ht="12.75">
      <c r="A15" s="87"/>
      <c r="B15" s="1"/>
      <c r="C15" s="23"/>
      <c r="D15" s="152">
        <f>SUM(D8:D14)</f>
        <v>1924</v>
      </c>
      <c r="E15" s="61"/>
      <c r="F15" s="161">
        <f>SUM(F8)</f>
        <v>6799.6084</v>
      </c>
      <c r="G15" s="1"/>
    </row>
    <row r="16" spans="1:7" ht="11.25" customHeight="1">
      <c r="A16" s="49" t="s">
        <v>2</v>
      </c>
      <c r="B16" s="223" t="s">
        <v>3</v>
      </c>
      <c r="C16" s="223"/>
      <c r="D16" s="223"/>
      <c r="E16" s="1"/>
      <c r="F16" s="46"/>
      <c r="G16" s="10"/>
    </row>
    <row r="17" spans="1:7" ht="15.75" customHeight="1">
      <c r="A17" s="48"/>
      <c r="B17" s="216" t="s">
        <v>8</v>
      </c>
      <c r="C17" s="216"/>
      <c r="D17" s="216"/>
      <c r="E17" s="156">
        <v>16383</v>
      </c>
      <c r="F17" s="39">
        <v>13132.03</v>
      </c>
      <c r="G17" s="10"/>
    </row>
    <row r="18" spans="1:7" ht="14.25" customHeight="1">
      <c r="A18" s="5"/>
      <c r="B18" s="236" t="s">
        <v>4</v>
      </c>
      <c r="C18" s="237"/>
      <c r="D18" s="237"/>
      <c r="E18" s="37">
        <v>31170</v>
      </c>
      <c r="F18" s="39">
        <v>21733.99</v>
      </c>
      <c r="G18" s="10"/>
    </row>
    <row r="19" spans="1:7" ht="13.5" customHeight="1">
      <c r="A19" s="40"/>
      <c r="B19" s="236" t="s">
        <v>152</v>
      </c>
      <c r="C19" s="237"/>
      <c r="D19" s="237"/>
      <c r="E19" s="37">
        <v>1944</v>
      </c>
      <c r="F19" s="39">
        <v>719.28</v>
      </c>
      <c r="G19" s="10"/>
    </row>
    <row r="20" spans="1:7" ht="15" customHeight="1">
      <c r="A20" s="41"/>
      <c r="B20" s="244" t="s">
        <v>256</v>
      </c>
      <c r="C20" s="245"/>
      <c r="D20" s="245"/>
      <c r="E20" s="156">
        <v>749</v>
      </c>
      <c r="F20" s="39">
        <v>14298</v>
      </c>
      <c r="G20" s="10"/>
    </row>
    <row r="21" spans="1:7" ht="15" customHeight="1">
      <c r="A21" s="41"/>
      <c r="B21" s="203" t="s">
        <v>9</v>
      </c>
      <c r="C21" s="204"/>
      <c r="D21" s="204"/>
      <c r="E21" s="80"/>
      <c r="F21" s="39">
        <v>3674.81</v>
      </c>
      <c r="G21" s="10"/>
    </row>
    <row r="22" spans="1:7" ht="13.5" customHeight="1">
      <c r="A22" s="41"/>
      <c r="B22" s="238" t="s">
        <v>10</v>
      </c>
      <c r="C22" s="239"/>
      <c r="D22" s="239"/>
      <c r="E22" s="80">
        <v>50246</v>
      </c>
      <c r="F22" s="160">
        <f>SUM(F15:F21)</f>
        <v>60357.7184</v>
      </c>
      <c r="G22" s="10"/>
    </row>
    <row r="23" spans="1:7" ht="13.5" customHeight="1">
      <c r="A23" s="41"/>
      <c r="B23" s="240" t="s">
        <v>253</v>
      </c>
      <c r="C23" s="241"/>
      <c r="D23" s="241"/>
      <c r="E23" s="156">
        <v>108700</v>
      </c>
      <c r="F23" s="160">
        <v>32588.99</v>
      </c>
      <c r="G23" s="10"/>
    </row>
    <row r="24" spans="1:7" ht="12.75">
      <c r="A24" s="7"/>
      <c r="B24" s="211" t="s">
        <v>258</v>
      </c>
      <c r="C24" s="212"/>
      <c r="D24" s="213"/>
      <c r="E24" s="156"/>
      <c r="F24" s="39">
        <v>7800</v>
      </c>
      <c r="G24" s="10"/>
    </row>
    <row r="25" spans="1:7" ht="13.5" customHeight="1">
      <c r="A25" s="7"/>
      <c r="B25" s="242" t="s">
        <v>261</v>
      </c>
      <c r="C25" s="243"/>
      <c r="D25" s="243"/>
      <c r="E25" s="84">
        <v>58791</v>
      </c>
      <c r="F25" s="39">
        <f>F23+F24-F22</f>
        <v>-19968.728399999993</v>
      </c>
      <c r="G25" s="10"/>
    </row>
    <row r="26" spans="1:7" ht="13.5" customHeight="1">
      <c r="A26" s="85"/>
      <c r="B26" s="211" t="s">
        <v>254</v>
      </c>
      <c r="C26" s="212"/>
      <c r="D26" s="212"/>
      <c r="E26" s="84">
        <v>27858.55</v>
      </c>
      <c r="F26" s="39">
        <v>33742.33</v>
      </c>
      <c r="G26" s="86"/>
    </row>
  </sheetData>
  <sheetProtection/>
  <mergeCells count="22">
    <mergeCell ref="A1:G1"/>
    <mergeCell ref="A2:G2"/>
    <mergeCell ref="A3:A4"/>
    <mergeCell ref="F3:F4"/>
    <mergeCell ref="B16:D16"/>
    <mergeCell ref="C3:D3"/>
    <mergeCell ref="E3:E4"/>
    <mergeCell ref="A7:A14"/>
    <mergeCell ref="B19:D19"/>
    <mergeCell ref="B17:D17"/>
    <mergeCell ref="B18:D18"/>
    <mergeCell ref="B20:D20"/>
    <mergeCell ref="B23:D23"/>
    <mergeCell ref="B21:D21"/>
    <mergeCell ref="B22:D22"/>
    <mergeCell ref="B24:D24"/>
    <mergeCell ref="B25:D25"/>
    <mergeCell ref="E8:E14"/>
    <mergeCell ref="F8:F14"/>
    <mergeCell ref="G3:G4"/>
    <mergeCell ref="B26:D26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2016-02-24T06:44:08Z</cp:lastPrinted>
  <dcterms:created xsi:type="dcterms:W3CDTF">2013-03-18T12:40:57Z</dcterms:created>
  <dcterms:modified xsi:type="dcterms:W3CDTF">2016-03-01T10:54:58Z</dcterms:modified>
  <cp:category/>
  <cp:version/>
  <cp:contentType/>
  <cp:contentStatus/>
</cp:coreProperties>
</file>