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210" windowHeight="11715" activeTab="3"/>
  </bookViews>
  <sheets>
    <sheet name="дом №2" sheetId="1" r:id="rId1"/>
    <sheet name="дом№3" sheetId="2" r:id="rId2"/>
    <sheet name="дом№4" sheetId="3" r:id="rId3"/>
    <sheet name="дом№5" sheetId="4" r:id="rId4"/>
  </sheets>
  <definedNames/>
  <calcPr fullCalcOnLoad="1"/>
</workbook>
</file>

<file path=xl/sharedStrings.xml><?xml version="1.0" encoding="utf-8"?>
<sst xmlns="http://schemas.openxmlformats.org/spreadsheetml/2006/main" count="243" uniqueCount="141">
  <si>
    <t>1.</t>
  </si>
  <si>
    <t>Текущий ремонт мест общего пользования: в т.ч.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</si>
  <si>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</si>
  <si>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</si>
  <si>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</si>
  <si>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>кол-во</t>
  </si>
  <si>
    <t>Затраты на дом</t>
  </si>
  <si>
    <t xml:space="preserve">Содержание придомовой территории и контейнерных площадок </t>
  </si>
  <si>
    <t>Расходы управления</t>
  </si>
  <si>
    <t>Всего расходов</t>
  </si>
  <si>
    <t>Орловский р-он, п.Садовый,2</t>
  </si>
  <si>
    <t>Орловский р-он, п.Садовый,3</t>
  </si>
  <si>
    <t>ТМЦ</t>
  </si>
  <si>
    <t>стоимость работ</t>
  </si>
  <si>
    <t>стоимость ТМЦ</t>
  </si>
  <si>
    <t>общая сумма ТМЦ</t>
  </si>
  <si>
    <t>Орловский р-он, п.Садовый,4</t>
  </si>
  <si>
    <t>период</t>
  </si>
  <si>
    <t>Финансовый результат (остаток)</t>
  </si>
  <si>
    <t>Орловский р-он, п.Садовый,5</t>
  </si>
  <si>
    <t>Дератизация мест общего пользования</t>
  </si>
  <si>
    <t>Ремонт освещения в подъезде</t>
  </si>
  <si>
    <t xml:space="preserve">   Арматура Нбб 64-60</t>
  </si>
  <si>
    <t xml:space="preserve">   Лампа ЛОН 60</t>
  </si>
  <si>
    <t xml:space="preserve">   Лампа шар 60Д1\CL\E27 прозрачная</t>
  </si>
  <si>
    <t>январь</t>
  </si>
  <si>
    <t>Ремонт водопровода горячей воды</t>
  </si>
  <si>
    <t>Фильтр сетчатый 20 лат.</t>
  </si>
  <si>
    <t>Ниппель лат. ник.ALT-L 3/4"</t>
  </si>
  <si>
    <t>март</t>
  </si>
  <si>
    <t>Ремонт окна чердачного помещения</t>
  </si>
  <si>
    <t>Поликарбонат 4мм прозрачный</t>
  </si>
  <si>
    <t>Ремонт мягкой кровли</t>
  </si>
  <si>
    <t>Газ-пропан</t>
  </si>
  <si>
    <t>Стеклокром К-4,5 (с\т) 10м2</t>
  </si>
  <si>
    <t>Покраска оконных блоков</t>
  </si>
  <si>
    <t>Эмаль ПФ-115 белая</t>
  </si>
  <si>
    <t>апрель</t>
  </si>
  <si>
    <t>Ремонт подъездов</t>
  </si>
  <si>
    <t>Грунтовка глубокого проникновения</t>
  </si>
  <si>
    <t>Мел</t>
  </si>
  <si>
    <t>Побелка "Боларс"</t>
  </si>
  <si>
    <t>УАЙТ-спирит Пересвет</t>
  </si>
  <si>
    <t>Цемент</t>
  </si>
  <si>
    <t>Шпатлевка фасадная "Боларс"</t>
  </si>
  <si>
    <t>Шпатлевка финишная</t>
  </si>
  <si>
    <t>Эмаль ПФ -115 светло-голубая</t>
  </si>
  <si>
    <t>Эмаль ПФ-115 салатовая</t>
  </si>
  <si>
    <t>Эмаль ПФ-266 красно-коричневая</t>
  </si>
  <si>
    <t>Ремонт канализационного стояка</t>
  </si>
  <si>
    <t>Манжета переходная резиновая 123х110</t>
  </si>
  <si>
    <t>Труба канализационная п/пр D 110 L 1,0м</t>
  </si>
  <si>
    <t>Труба канализационная п/пр D 110 L1,5м</t>
  </si>
  <si>
    <t>Труба канализационная п/пр D 110 L2,0м</t>
  </si>
  <si>
    <t>Муфта 110</t>
  </si>
  <si>
    <t>Круг по металлу Д 230</t>
  </si>
  <si>
    <t>Замена участка водопровода х/в</t>
  </si>
  <si>
    <t>Карбид кальция</t>
  </si>
  <si>
    <t>Кислород</t>
  </si>
  <si>
    <t>Контрогайка  Ду-20</t>
  </si>
  <si>
    <t>Контрогайка Д-15</t>
  </si>
  <si>
    <t>Кран шаровый 1/2 г/г</t>
  </si>
  <si>
    <t>Муфта 1/2</t>
  </si>
  <si>
    <t>Муфта 20</t>
  </si>
  <si>
    <t>Переход 110х 123</t>
  </si>
  <si>
    <t>Резьба 20</t>
  </si>
  <si>
    <t>Резьба ст. 15</t>
  </si>
  <si>
    <t>Сгон ст. 15</t>
  </si>
  <si>
    <t>Сгон ст. 20</t>
  </si>
  <si>
    <t>Труба 15,0х2,8 ст 2пс</t>
  </si>
  <si>
    <t>Труба 20,0х2,8ст2пс ГОСТ 3262-75</t>
  </si>
  <si>
    <t>май</t>
  </si>
  <si>
    <t>Замена холодного водопровода</t>
  </si>
  <si>
    <t>Кран ALT г/г баб. "1"лат. ник. шар.</t>
  </si>
  <si>
    <t>Кран ALT г/г баб. 3/4 лат. ник. шар.</t>
  </si>
  <si>
    <t>Лён/шт</t>
  </si>
  <si>
    <t>Муфта переходная с НР D 40х1" вода</t>
  </si>
  <si>
    <t>Муфта перехолдная с ВнР D 40х1"вода</t>
  </si>
  <si>
    <t>Муфта перехолдная с НР D 32х1" вода</t>
  </si>
  <si>
    <t>Муфта перехолдная с НР D 32х3/4вода</t>
  </si>
  <si>
    <t>Ниппель 1" х 1"</t>
  </si>
  <si>
    <t>Ниппель переходной 1" 3/4"</t>
  </si>
  <si>
    <t>Отвод 90* D 40 вода АКВА</t>
  </si>
  <si>
    <t>Отвод с НР D 32 х3/4" вода  АКВА</t>
  </si>
  <si>
    <t>Резьба 25</t>
  </si>
  <si>
    <t>Тройник с ВнР D 40х1" вода</t>
  </si>
  <si>
    <t>Труба 32,0х2,4мм питьевая ПЭ 100</t>
  </si>
  <si>
    <t>Труба 40х 3.0 мм питьевая ПЭ 100</t>
  </si>
  <si>
    <t>Электроды ЛЭЗМР-3С 3мм</t>
  </si>
  <si>
    <t>Пена монтажная</t>
  </si>
  <si>
    <t>Переход 110х50</t>
  </si>
  <si>
    <t>Труба канализационная п/пр D 150L 2,0м</t>
  </si>
  <si>
    <t>Энергофлекс 54х9</t>
  </si>
  <si>
    <t>Ремонт водопровода х/в</t>
  </si>
  <si>
    <t>Фланец ст. каванный Ру10 Ду50</t>
  </si>
  <si>
    <t>июнь</t>
  </si>
  <si>
    <t>Труба канализационная п/пр D 50 L1,0м</t>
  </si>
  <si>
    <t>Труба канализационная п/пр D 50 L2,0м</t>
  </si>
  <si>
    <t>Муфта Ду 50</t>
  </si>
  <si>
    <t>Итого по работе</t>
  </si>
  <si>
    <t>Ремонт отопления</t>
  </si>
  <si>
    <t>Муфта чуг. 25</t>
  </si>
  <si>
    <t>Сварочные электроды</t>
  </si>
  <si>
    <t>Контрогайка 25</t>
  </si>
  <si>
    <t>Лён/кг</t>
  </si>
  <si>
    <t>Сгон черн 25 в сборе</t>
  </si>
  <si>
    <t>Труба 25,0х3,2 ст 2пс</t>
  </si>
  <si>
    <t>июль</t>
  </si>
  <si>
    <t>Ремонт системы отопления</t>
  </si>
  <si>
    <t>Дюбель распорный  Чапай шипы-усы 8*60</t>
  </si>
  <si>
    <t>Саморез кровельный (оцинкованный) со сверлом D-8 4.8*60</t>
  </si>
  <si>
    <t>Саморез кровельный (оцинкованный) со сверлом Д-8 4,8х51</t>
  </si>
  <si>
    <t>Сталь оц. 0,6х1250х2500</t>
  </si>
  <si>
    <t>Ремонт парапетов и кровли</t>
  </si>
  <si>
    <t>август</t>
  </si>
  <si>
    <t>Ремонт парапетов</t>
  </si>
  <si>
    <t>Круг отр. 115 х1</t>
  </si>
  <si>
    <t>Очиститель пены</t>
  </si>
  <si>
    <t>Труба 50х2,0</t>
  </si>
  <si>
    <t>Труба п/пр 110х50</t>
  </si>
  <si>
    <t>Утеплитель ( метры)</t>
  </si>
  <si>
    <t>Энергофлекс 64/9</t>
  </si>
  <si>
    <t>октябрь</t>
  </si>
  <si>
    <t>Ремонт вытяжки</t>
  </si>
  <si>
    <t>Пена TYTAN 750 мл. STD</t>
  </si>
  <si>
    <t>Стеклоизол П-3.0 (с/т) 15м.</t>
  </si>
  <si>
    <t>декабрь</t>
  </si>
  <si>
    <t>Частичный ремонт мягкой кровли</t>
  </si>
  <si>
    <t>Замена в местах общего пользования</t>
  </si>
  <si>
    <t>Лампа ЛОН 60</t>
  </si>
  <si>
    <t>Отчет управляющей организации ООО "Жилсервис" 2015г.</t>
  </si>
  <si>
    <t>Техническое обслуживание вентканалов</t>
  </si>
  <si>
    <t>Техническое обслуживание газового оборудования</t>
  </si>
  <si>
    <t>Доходы от управления за год.</t>
  </si>
  <si>
    <t>Задолженность населения за услуги ЖКХ по состоянию на 01.01.2016г.</t>
  </si>
  <si>
    <t>Прочие расходы</t>
  </si>
  <si>
    <t>Строительная экспертиза</t>
  </si>
  <si>
    <t>Доходы от использования общедомового имущества</t>
  </si>
  <si>
    <t>Перерасход средств за 2014г.</t>
  </si>
  <si>
    <t>Расчетно-кассовое обслуж. (услуги банка, почты).</t>
  </si>
  <si>
    <t>Финансовый результат (перерасход)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</si>
</sst>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;[Red]\-0.00"/>
    <numFmt numFmtId="175" formatCode="#,##0.00;[Red]\-#,##0.0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2" fontId="0" fillId="0" borderId="10" xfId="0" applyNumberForma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textRotation="90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1" fontId="0" fillId="0" borderId="10" xfId="0" applyNumberFormat="1" applyFill="1" applyBorder="1" applyAlignment="1">
      <alignment vertical="center" wrapText="1"/>
    </xf>
    <xf numFmtId="0" fontId="1" fillId="34" borderId="15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left" vertical="center" wrapText="1"/>
    </xf>
    <xf numFmtId="0" fontId="0" fillId="0" borderId="14" xfId="0" applyFont="1" applyFill="1" applyBorder="1" applyAlignment="1">
      <alignment/>
    </xf>
    <xf numFmtId="0" fontId="0" fillId="0" borderId="10" xfId="0" applyBorder="1" applyAlignment="1">
      <alignment textRotation="90"/>
    </xf>
    <xf numFmtId="0" fontId="0" fillId="0" borderId="10" xfId="0" applyFont="1" applyBorder="1" applyAlignment="1">
      <alignment textRotation="90"/>
    </xf>
    <xf numFmtId="0" fontId="1" fillId="34" borderId="16" xfId="0" applyFont="1" applyFill="1" applyBorder="1" applyAlignment="1">
      <alignment/>
    </xf>
    <xf numFmtId="4" fontId="0" fillId="0" borderId="14" xfId="0" applyNumberFormat="1" applyFont="1" applyFill="1" applyBorder="1" applyAlignment="1">
      <alignment horizontal="center"/>
    </xf>
    <xf numFmtId="0" fontId="1" fillId="34" borderId="17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0" borderId="10" xfId="0" applyNumberFormat="1" applyBorder="1" applyAlignment="1">
      <alignment horizontal="center"/>
    </xf>
    <xf numFmtId="0" fontId="6" fillId="0" borderId="10" xfId="52" applyNumberFormat="1" applyFont="1" applyBorder="1" applyAlignment="1">
      <alignment horizontal="center" vertical="top"/>
      <protection/>
    </xf>
    <xf numFmtId="0" fontId="33" fillId="34" borderId="10" xfId="0" applyFont="1" applyFill="1" applyBorder="1" applyAlignment="1">
      <alignment/>
    </xf>
    <xf numFmtId="0" fontId="6" fillId="0" borderId="10" xfId="52" applyNumberFormat="1" applyFont="1" applyBorder="1" applyAlignment="1">
      <alignment vertical="top" wrapText="1"/>
      <protection/>
    </xf>
    <xf numFmtId="0" fontId="0" fillId="0" borderId="12" xfId="0" applyBorder="1" applyAlignment="1">
      <alignment horizontal="center"/>
    </xf>
    <xf numFmtId="0" fontId="6" fillId="0" borderId="10" xfId="54" applyNumberFormat="1" applyFont="1" applyBorder="1" applyAlignment="1">
      <alignment vertical="top" wrapText="1"/>
      <protection/>
    </xf>
    <xf numFmtId="173" fontId="6" fillId="0" borderId="10" xfId="54" applyNumberFormat="1" applyFont="1" applyBorder="1" applyAlignment="1">
      <alignment horizontal="right" vertical="top"/>
      <protection/>
    </xf>
    <xf numFmtId="174" fontId="6" fillId="0" borderId="10" xfId="54" applyNumberFormat="1" applyFont="1" applyBorder="1" applyAlignment="1">
      <alignment horizontal="right" vertical="top"/>
      <protection/>
    </xf>
    <xf numFmtId="0" fontId="0" fillId="0" borderId="18" xfId="0" applyFont="1" applyBorder="1" applyAlignment="1">
      <alignment vertical="center" textRotation="90" wrapText="1"/>
    </xf>
    <xf numFmtId="0" fontId="7" fillId="34" borderId="10" xfId="53" applyNumberFormat="1" applyFont="1" applyFill="1" applyBorder="1" applyAlignment="1">
      <alignment horizontal="left" vertical="top" wrapText="1"/>
      <protection/>
    </xf>
    <xf numFmtId="175" fontId="6" fillId="0" borderId="10" xfId="54" applyNumberFormat="1" applyFont="1" applyBorder="1" applyAlignment="1">
      <alignment horizontal="right" vertical="top"/>
      <protection/>
    </xf>
    <xf numFmtId="174" fontId="1" fillId="35" borderId="10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textRotation="90" wrapText="1"/>
    </xf>
    <xf numFmtId="0" fontId="1" fillId="35" borderId="10" xfId="0" applyFont="1" applyFill="1" applyBorder="1" applyAlignment="1">
      <alignment horizontal="center"/>
    </xf>
    <xf numFmtId="174" fontId="1" fillId="35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1" fontId="0" fillId="0" borderId="15" xfId="0" applyNumberForma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textRotation="90"/>
    </xf>
    <xf numFmtId="173" fontId="6" fillId="0" borderId="10" xfId="53" applyNumberFormat="1" applyFont="1" applyFill="1" applyBorder="1" applyAlignment="1">
      <alignment horizontal="center" vertical="top"/>
      <protection/>
    </xf>
    <xf numFmtId="174" fontId="7" fillId="0" borderId="10" xfId="53" applyNumberFormat="1" applyFont="1" applyFill="1" applyBorder="1" applyAlignment="1">
      <alignment horizontal="center" vertical="top"/>
      <protection/>
    </xf>
    <xf numFmtId="173" fontId="6" fillId="0" borderId="10" xfId="54" applyNumberFormat="1" applyFont="1" applyBorder="1" applyAlignment="1">
      <alignment horizontal="center" vertical="top"/>
      <protection/>
    </xf>
    <xf numFmtId="174" fontId="6" fillId="0" borderId="10" xfId="54" applyNumberFormat="1" applyFont="1" applyBorder="1" applyAlignment="1">
      <alignment horizontal="center" vertical="top"/>
      <protection/>
    </xf>
    <xf numFmtId="1" fontId="1" fillId="35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37" borderId="10" xfId="0" applyNumberFormat="1" applyFont="1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 textRotation="90" wrapText="1"/>
    </xf>
    <xf numFmtId="1" fontId="0" fillId="0" borderId="10" xfId="0" applyNumberFormat="1" applyFont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 wrapText="1"/>
    </xf>
    <xf numFmtId="1" fontId="0" fillId="0" borderId="18" xfId="0" applyNumberFormat="1" applyFill="1" applyBorder="1" applyAlignment="1">
      <alignment horizontal="center" vertical="center" wrapText="1"/>
    </xf>
    <xf numFmtId="1" fontId="0" fillId="0" borderId="15" xfId="0" applyNumberForma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7" borderId="11" xfId="0" applyFont="1" applyFill="1" applyBorder="1" applyAlignment="1">
      <alignment horizontal="left" vertical="center" wrapText="1"/>
    </xf>
    <xf numFmtId="0" fontId="1" fillId="37" borderId="13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14" xfId="0" applyFont="1" applyBorder="1" applyAlignment="1">
      <alignment horizontal="center" textRotation="90"/>
    </xf>
    <xf numFmtId="0" fontId="0" fillId="0" borderId="18" xfId="0" applyFont="1" applyBorder="1" applyAlignment="1">
      <alignment horizontal="center" textRotation="90"/>
    </xf>
    <xf numFmtId="0" fontId="0" fillId="0" borderId="15" xfId="0" applyFont="1" applyBorder="1" applyAlignment="1">
      <alignment horizontal="center" textRotation="90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textRotation="90"/>
    </xf>
    <xf numFmtId="0" fontId="0" fillId="0" borderId="15" xfId="0" applyFont="1" applyBorder="1" applyAlignment="1">
      <alignment horizontal="center" textRotation="9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Обычный_Лист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B41" sqref="B41:D41"/>
    </sheetView>
  </sheetViews>
  <sheetFormatPr defaultColWidth="9.00390625" defaultRowHeight="12.75"/>
  <cols>
    <col min="1" max="1" width="4.25390625" style="0" customWidth="1"/>
    <col min="2" max="2" width="49.25390625" style="0" customWidth="1"/>
    <col min="3" max="3" width="6.875" style="0" customWidth="1"/>
    <col min="4" max="4" width="10.375" style="0" customWidth="1"/>
    <col min="5" max="5" width="0.12890625" style="0" customWidth="1"/>
    <col min="6" max="6" width="11.125" style="0" customWidth="1"/>
  </cols>
  <sheetData>
    <row r="1" spans="1:6" ht="15.75" customHeight="1">
      <c r="A1" s="97" t="s">
        <v>130</v>
      </c>
      <c r="B1" s="98"/>
      <c r="C1" s="98"/>
      <c r="D1" s="98"/>
      <c r="E1" s="98"/>
      <c r="F1" s="99"/>
    </row>
    <row r="2" spans="1:6" ht="12" customHeight="1">
      <c r="A2" s="100" t="s">
        <v>10</v>
      </c>
      <c r="B2" s="101"/>
      <c r="C2" s="101"/>
      <c r="D2" s="101"/>
      <c r="E2" s="101"/>
      <c r="F2" s="102"/>
    </row>
    <row r="3" spans="1:6" ht="12.75" hidden="1">
      <c r="A3" s="103"/>
      <c r="B3" s="104"/>
      <c r="C3" s="104"/>
      <c r="D3" s="104"/>
      <c r="E3" s="104"/>
      <c r="F3" s="105"/>
    </row>
    <row r="4" spans="1:6" ht="12.75">
      <c r="A4" s="106" t="s">
        <v>17</v>
      </c>
      <c r="B4" s="108" t="s">
        <v>6</v>
      </c>
      <c r="C4" s="6" t="s">
        <v>12</v>
      </c>
      <c r="D4" s="6"/>
      <c r="E4" s="6"/>
      <c r="F4" s="110" t="s">
        <v>13</v>
      </c>
    </row>
    <row r="5" spans="1:6" ht="26.25" customHeight="1">
      <c r="A5" s="107"/>
      <c r="B5" s="109"/>
      <c r="C5" s="2" t="s">
        <v>5</v>
      </c>
      <c r="D5" s="2" t="s">
        <v>14</v>
      </c>
      <c r="E5" s="2" t="s">
        <v>15</v>
      </c>
      <c r="F5" s="111"/>
    </row>
    <row r="6" spans="1:6" ht="0.75" customHeight="1">
      <c r="A6" s="28"/>
      <c r="B6" s="3"/>
      <c r="C6" s="1"/>
      <c r="D6" s="1"/>
      <c r="E6" s="1"/>
      <c r="F6" s="9">
        <v>6.3047</v>
      </c>
    </row>
    <row r="7" spans="1:6" ht="14.25" customHeight="1">
      <c r="A7" s="28" t="s">
        <v>0</v>
      </c>
      <c r="B7" s="3" t="s">
        <v>1</v>
      </c>
      <c r="C7" s="1"/>
      <c r="D7" s="1"/>
      <c r="E7" s="1"/>
      <c r="F7" s="9"/>
    </row>
    <row r="8" spans="1:6" ht="14.25" customHeight="1">
      <c r="A8" s="119" t="s">
        <v>107</v>
      </c>
      <c r="B8" s="14" t="s">
        <v>49</v>
      </c>
      <c r="C8" s="17"/>
      <c r="D8" s="17"/>
      <c r="E8" s="17"/>
      <c r="F8" s="15"/>
    </row>
    <row r="9" spans="1:6" ht="12.75">
      <c r="A9" s="120"/>
      <c r="B9" s="1" t="s">
        <v>54</v>
      </c>
      <c r="C9" s="18">
        <v>1</v>
      </c>
      <c r="D9" s="18">
        <v>50.5</v>
      </c>
      <c r="E9" s="121">
        <v>698</v>
      </c>
      <c r="F9" s="114">
        <f>E9*F6</f>
        <v>4400.680600000001</v>
      </c>
    </row>
    <row r="10" spans="1:6" ht="12.75">
      <c r="A10" s="120"/>
      <c r="B10" s="56" t="s">
        <v>90</v>
      </c>
      <c r="C10" s="18">
        <v>2</v>
      </c>
      <c r="D10" s="18">
        <v>85.5</v>
      </c>
      <c r="E10" s="122"/>
      <c r="F10" s="115"/>
    </row>
    <row r="11" spans="1:6" ht="12.75">
      <c r="A11" s="120"/>
      <c r="B11" s="42" t="s">
        <v>96</v>
      </c>
      <c r="C11" s="18">
        <v>1</v>
      </c>
      <c r="D11" s="18">
        <v>69</v>
      </c>
      <c r="E11" s="122"/>
      <c r="F11" s="115"/>
    </row>
    <row r="12" spans="1:6" ht="12.75">
      <c r="A12" s="120"/>
      <c r="B12" s="42" t="s">
        <v>97</v>
      </c>
      <c r="C12" s="18">
        <v>1</v>
      </c>
      <c r="D12" s="18">
        <v>119</v>
      </c>
      <c r="E12" s="122"/>
      <c r="F12" s="115"/>
    </row>
    <row r="13" spans="1:6" ht="12.75">
      <c r="A13" s="120"/>
      <c r="B13" s="42" t="s">
        <v>98</v>
      </c>
      <c r="C13" s="18">
        <v>1</v>
      </c>
      <c r="D13" s="18">
        <v>25</v>
      </c>
      <c r="E13" s="122"/>
      <c r="F13" s="115"/>
    </row>
    <row r="14" spans="1:6" ht="12.75">
      <c r="A14" s="120"/>
      <c r="B14" s="42" t="s">
        <v>99</v>
      </c>
      <c r="C14" s="18"/>
      <c r="D14" s="18">
        <v>349</v>
      </c>
      <c r="E14" s="123"/>
      <c r="F14" s="116"/>
    </row>
    <row r="15" spans="1:6" ht="12.75">
      <c r="A15" s="120"/>
      <c r="B15" s="37" t="s">
        <v>100</v>
      </c>
      <c r="C15" s="18"/>
      <c r="D15" s="18"/>
      <c r="E15" s="16"/>
      <c r="F15" s="32"/>
    </row>
    <row r="16" spans="1:6" ht="12.75">
      <c r="A16" s="120"/>
      <c r="B16" s="42" t="s">
        <v>101</v>
      </c>
      <c r="C16" s="18">
        <v>1</v>
      </c>
      <c r="D16" s="18">
        <v>16.92</v>
      </c>
      <c r="E16" s="121">
        <v>2456.73</v>
      </c>
      <c r="F16" s="114">
        <f>E16*F6</f>
        <v>15488.945631</v>
      </c>
    </row>
    <row r="17" spans="1:6" ht="15" customHeight="1">
      <c r="A17" s="120"/>
      <c r="B17" s="42" t="s">
        <v>102</v>
      </c>
      <c r="C17" s="18">
        <v>0.5</v>
      </c>
      <c r="D17" s="18">
        <v>53.66</v>
      </c>
      <c r="E17" s="122"/>
      <c r="F17" s="115"/>
    </row>
    <row r="18" spans="1:6" ht="14.25" customHeight="1">
      <c r="A18" s="120"/>
      <c r="B18" s="42" t="s">
        <v>57</v>
      </c>
      <c r="C18" s="18">
        <v>4</v>
      </c>
      <c r="D18" s="18">
        <v>260</v>
      </c>
      <c r="E18" s="122"/>
      <c r="F18" s="115"/>
    </row>
    <row r="19" spans="1:6" ht="14.25" customHeight="1">
      <c r="A19" s="120"/>
      <c r="B19" s="42" t="s">
        <v>58</v>
      </c>
      <c r="C19" s="18">
        <v>0.1</v>
      </c>
      <c r="D19" s="18">
        <v>26</v>
      </c>
      <c r="E19" s="122"/>
      <c r="F19" s="115"/>
    </row>
    <row r="20" spans="1:6" ht="14.25" customHeight="1">
      <c r="A20" s="120"/>
      <c r="B20" s="42" t="s">
        <v>103</v>
      </c>
      <c r="C20" s="18">
        <v>1</v>
      </c>
      <c r="D20" s="18">
        <v>9.41</v>
      </c>
      <c r="E20" s="122"/>
      <c r="F20" s="115"/>
    </row>
    <row r="21" spans="1:6" ht="14.25" customHeight="1">
      <c r="A21" s="120"/>
      <c r="B21" s="42" t="s">
        <v>73</v>
      </c>
      <c r="C21" s="18">
        <v>2</v>
      </c>
      <c r="D21" s="18">
        <v>718.28</v>
      </c>
      <c r="E21" s="122"/>
      <c r="F21" s="115"/>
    </row>
    <row r="22" spans="1:6" ht="14.25" customHeight="1">
      <c r="A22" s="120"/>
      <c r="B22" s="42" t="s">
        <v>104</v>
      </c>
      <c r="C22" s="18">
        <v>0.4</v>
      </c>
      <c r="D22" s="18">
        <v>233.33</v>
      </c>
      <c r="E22" s="122"/>
      <c r="F22" s="115"/>
    </row>
    <row r="23" spans="1:6" ht="14.25" customHeight="1">
      <c r="A23" s="120"/>
      <c r="B23" s="42" t="s">
        <v>105</v>
      </c>
      <c r="C23" s="18">
        <v>2</v>
      </c>
      <c r="D23" s="18">
        <v>190</v>
      </c>
      <c r="E23" s="122"/>
      <c r="F23" s="115"/>
    </row>
    <row r="24" spans="1:6" ht="14.25" customHeight="1">
      <c r="A24" s="120"/>
      <c r="B24" s="42" t="s">
        <v>106</v>
      </c>
      <c r="C24" s="18">
        <v>14</v>
      </c>
      <c r="D24" s="18">
        <v>949.13</v>
      </c>
      <c r="E24" s="123"/>
      <c r="F24" s="116"/>
    </row>
    <row r="25" spans="1:6" ht="12" customHeight="1">
      <c r="A25" s="124" t="s">
        <v>126</v>
      </c>
      <c r="B25" s="72" t="s">
        <v>123</v>
      </c>
      <c r="C25" s="83"/>
      <c r="D25" s="84"/>
      <c r="E25" s="21"/>
      <c r="F25" s="32"/>
    </row>
    <row r="26" spans="1:6" ht="14.25" customHeight="1">
      <c r="A26" s="124"/>
      <c r="B26" s="68" t="s">
        <v>124</v>
      </c>
      <c r="C26" s="85">
        <v>1</v>
      </c>
      <c r="D26" s="86">
        <v>205</v>
      </c>
      <c r="E26" s="18">
        <v>205</v>
      </c>
      <c r="F26" s="32">
        <f>E26*F6</f>
        <v>1292.4635</v>
      </c>
    </row>
    <row r="27" spans="1:6" ht="14.25" customHeight="1">
      <c r="A27" s="124"/>
      <c r="B27" s="72" t="s">
        <v>127</v>
      </c>
      <c r="C27" s="83"/>
      <c r="D27" s="84"/>
      <c r="E27" s="18"/>
      <c r="F27" s="32"/>
    </row>
    <row r="28" spans="1:6" ht="14.25" customHeight="1">
      <c r="A28" s="124"/>
      <c r="B28" s="68" t="s">
        <v>125</v>
      </c>
      <c r="C28" s="85">
        <v>12</v>
      </c>
      <c r="D28" s="86">
        <v>760</v>
      </c>
      <c r="E28" s="125">
        <v>1338.56</v>
      </c>
      <c r="F28" s="114">
        <f>E28*F6</f>
        <v>8439.219232</v>
      </c>
    </row>
    <row r="29" spans="1:6" ht="14.25" customHeight="1">
      <c r="A29" s="124"/>
      <c r="B29" s="68" t="s">
        <v>33</v>
      </c>
      <c r="C29" s="85">
        <v>34</v>
      </c>
      <c r="D29" s="86">
        <v>578.56</v>
      </c>
      <c r="E29" s="126"/>
      <c r="F29" s="116"/>
    </row>
    <row r="30" spans="1:6" ht="14.25" customHeight="1">
      <c r="A30" s="71"/>
      <c r="B30" s="1"/>
      <c r="C30" s="23"/>
      <c r="D30" s="74">
        <f>SUM(D9:D29)</f>
        <v>4698.289999999999</v>
      </c>
      <c r="E30" s="18"/>
      <c r="F30" s="87">
        <f>SUM(F9:F29)</f>
        <v>29621.308963000003</v>
      </c>
    </row>
    <row r="31" spans="1:6" ht="12.75" customHeight="1">
      <c r="A31" s="29" t="s">
        <v>2</v>
      </c>
      <c r="B31" s="112" t="s">
        <v>3</v>
      </c>
      <c r="C31" s="113"/>
      <c r="D31" s="1"/>
      <c r="E31" s="1"/>
      <c r="F31" s="33"/>
    </row>
    <row r="32" spans="1:11" ht="12.75" customHeight="1">
      <c r="A32" s="7"/>
      <c r="B32" s="127" t="s">
        <v>7</v>
      </c>
      <c r="C32" s="127"/>
      <c r="D32" s="127"/>
      <c r="E32" s="78">
        <v>33832</v>
      </c>
      <c r="F32" s="33">
        <v>19147.4</v>
      </c>
      <c r="K32" s="51"/>
    </row>
    <row r="33" spans="1:6" ht="10.5" customHeight="1">
      <c r="A33" s="30"/>
      <c r="B33" s="117" t="s">
        <v>4</v>
      </c>
      <c r="C33" s="118"/>
      <c r="D33" s="118"/>
      <c r="E33" s="27">
        <v>48963</v>
      </c>
      <c r="F33" s="33">
        <v>35188.14</v>
      </c>
    </row>
    <row r="34" spans="1:6" ht="11.25" customHeight="1">
      <c r="A34" s="30"/>
      <c r="B34" s="117" t="s">
        <v>131</v>
      </c>
      <c r="C34" s="118"/>
      <c r="D34" s="118"/>
      <c r="E34" s="27">
        <v>5240</v>
      </c>
      <c r="F34" s="33">
        <v>1234.68</v>
      </c>
    </row>
    <row r="35" spans="1:6" ht="12.75" customHeight="1">
      <c r="A35" s="31"/>
      <c r="B35" s="132" t="s">
        <v>132</v>
      </c>
      <c r="C35" s="133"/>
      <c r="D35" s="133"/>
      <c r="E35" s="78"/>
      <c r="F35" s="33">
        <v>0</v>
      </c>
    </row>
    <row r="36" spans="1:6" ht="12.75" customHeight="1">
      <c r="A36" s="31"/>
      <c r="B36" s="134" t="s">
        <v>20</v>
      </c>
      <c r="C36" s="135"/>
      <c r="D36" s="135"/>
      <c r="E36" s="53">
        <v>1058</v>
      </c>
      <c r="F36" s="33">
        <v>1016.96</v>
      </c>
    </row>
    <row r="37" spans="1:6" ht="12.75" customHeight="1">
      <c r="A37" s="31"/>
      <c r="B37" s="134" t="s">
        <v>8</v>
      </c>
      <c r="C37" s="135"/>
      <c r="D37" s="135"/>
      <c r="E37" s="53">
        <v>16884</v>
      </c>
      <c r="F37" s="33">
        <v>12437.08</v>
      </c>
    </row>
    <row r="38" spans="1:6" ht="14.25" customHeight="1">
      <c r="A38" s="31"/>
      <c r="B38" s="132" t="s">
        <v>139</v>
      </c>
      <c r="C38" s="133"/>
      <c r="D38" s="133"/>
      <c r="E38" s="78">
        <v>6197</v>
      </c>
      <c r="F38" s="33">
        <v>3319.77</v>
      </c>
    </row>
    <row r="39" spans="1:6" ht="12.75" customHeight="1">
      <c r="A39" s="31"/>
      <c r="B39" s="128" t="s">
        <v>9</v>
      </c>
      <c r="C39" s="129"/>
      <c r="D39" s="129"/>
      <c r="E39" s="78">
        <v>166062</v>
      </c>
      <c r="F39" s="90">
        <f>SUM(F30:F38)</f>
        <v>101965.338963</v>
      </c>
    </row>
    <row r="40" spans="1:6" ht="12.75">
      <c r="A40" s="8"/>
      <c r="B40" s="130" t="s">
        <v>133</v>
      </c>
      <c r="C40" s="131"/>
      <c r="D40" s="131"/>
      <c r="E40" s="81">
        <v>170126</v>
      </c>
      <c r="F40" s="89">
        <v>121099</v>
      </c>
    </row>
    <row r="41" spans="1:6" ht="13.5" customHeight="1">
      <c r="A41" s="8"/>
      <c r="B41" s="95" t="s">
        <v>137</v>
      </c>
      <c r="C41" s="96"/>
      <c r="D41" s="96"/>
      <c r="E41" s="54"/>
      <c r="F41" s="92">
        <v>2400</v>
      </c>
    </row>
    <row r="42" spans="1:6" ht="13.5" customHeight="1">
      <c r="A42" s="8"/>
      <c r="B42" s="95" t="s">
        <v>138</v>
      </c>
      <c r="C42" s="96"/>
      <c r="D42" s="96"/>
      <c r="E42" s="54"/>
      <c r="F42" s="92">
        <v>19687</v>
      </c>
    </row>
    <row r="43" spans="1:6" ht="13.5" customHeight="1">
      <c r="A43" s="8"/>
      <c r="B43" s="93" t="s">
        <v>18</v>
      </c>
      <c r="C43" s="94"/>
      <c r="D43" s="94"/>
      <c r="E43" s="54">
        <v>4064</v>
      </c>
      <c r="F43" s="87">
        <f>F40+F41-F39-F42</f>
        <v>1846.661036999998</v>
      </c>
    </row>
    <row r="44" spans="1:6" ht="13.5" customHeight="1">
      <c r="A44" s="8"/>
      <c r="B44" s="95" t="s">
        <v>134</v>
      </c>
      <c r="C44" s="96"/>
      <c r="D44" s="96"/>
      <c r="E44" s="54">
        <v>66389</v>
      </c>
      <c r="F44" s="88">
        <v>10170</v>
      </c>
    </row>
  </sheetData>
  <sheetProtection/>
  <mergeCells count="27">
    <mergeCell ref="B42:D42"/>
    <mergeCell ref="B32:D32"/>
    <mergeCell ref="B39:D39"/>
    <mergeCell ref="B41:D41"/>
    <mergeCell ref="B40:D40"/>
    <mergeCell ref="B33:D33"/>
    <mergeCell ref="B35:D35"/>
    <mergeCell ref="B36:D36"/>
    <mergeCell ref="B37:D37"/>
    <mergeCell ref="B38:D38"/>
    <mergeCell ref="B34:D34"/>
    <mergeCell ref="F28:F29"/>
    <mergeCell ref="A8:A24"/>
    <mergeCell ref="E9:E14"/>
    <mergeCell ref="E16:E24"/>
    <mergeCell ref="A25:A29"/>
    <mergeCell ref="E28:E29"/>
    <mergeCell ref="B43:D43"/>
    <mergeCell ref="B44:D44"/>
    <mergeCell ref="A1:F1"/>
    <mergeCell ref="A2:F3"/>
    <mergeCell ref="A4:A5"/>
    <mergeCell ref="B4:B5"/>
    <mergeCell ref="F4:F5"/>
    <mergeCell ref="B31:C31"/>
    <mergeCell ref="F9:F14"/>
    <mergeCell ref="F16:F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F57" sqref="F57"/>
    </sheetView>
  </sheetViews>
  <sheetFormatPr defaultColWidth="9.00390625" defaultRowHeight="12.75"/>
  <cols>
    <col min="1" max="1" width="3.875" style="0" customWidth="1"/>
    <col min="2" max="2" width="51.375" style="0" customWidth="1"/>
    <col min="3" max="3" width="5.75390625" style="0" customWidth="1"/>
    <col min="4" max="4" width="8.00390625" style="0" customWidth="1"/>
    <col min="5" max="5" width="0.12890625" style="0" customWidth="1"/>
    <col min="6" max="6" width="10.375" style="0" customWidth="1"/>
  </cols>
  <sheetData>
    <row r="1" spans="1:6" ht="12.75">
      <c r="A1" s="97" t="s">
        <v>130</v>
      </c>
      <c r="B1" s="98"/>
      <c r="C1" s="98"/>
      <c r="D1" s="98"/>
      <c r="E1" s="98"/>
      <c r="F1" s="99"/>
    </row>
    <row r="2" spans="1:6" ht="12.75">
      <c r="A2" s="100" t="s">
        <v>11</v>
      </c>
      <c r="B2" s="101"/>
      <c r="C2" s="101"/>
      <c r="D2" s="101"/>
      <c r="E2" s="101"/>
      <c r="F2" s="102"/>
    </row>
    <row r="3" spans="1:6" ht="0.75" customHeight="1">
      <c r="A3" s="103"/>
      <c r="B3" s="104"/>
      <c r="C3" s="104"/>
      <c r="D3" s="104"/>
      <c r="E3" s="104"/>
      <c r="F3" s="105"/>
    </row>
    <row r="4" spans="1:6" ht="12.75">
      <c r="A4" s="137" t="s">
        <v>17</v>
      </c>
      <c r="B4" s="138" t="s">
        <v>6</v>
      </c>
      <c r="C4" s="112" t="s">
        <v>12</v>
      </c>
      <c r="D4" s="113"/>
      <c r="E4" s="2"/>
      <c r="F4" s="139" t="s">
        <v>13</v>
      </c>
    </row>
    <row r="5" spans="1:6" ht="23.25" customHeight="1">
      <c r="A5" s="137"/>
      <c r="B5" s="138"/>
      <c r="C5" s="2" t="s">
        <v>5</v>
      </c>
      <c r="D5" s="2" t="s">
        <v>14</v>
      </c>
      <c r="E5" s="2" t="s">
        <v>15</v>
      </c>
      <c r="F5" s="139"/>
    </row>
    <row r="6" spans="1:6" ht="12" customHeight="1" hidden="1">
      <c r="A6" s="28"/>
      <c r="B6" s="11"/>
      <c r="C6" s="5"/>
      <c r="D6" s="2"/>
      <c r="E6" s="10"/>
      <c r="F6" s="9">
        <v>6.3047</v>
      </c>
    </row>
    <row r="7" spans="1:6" ht="13.5" customHeight="1">
      <c r="A7" s="28" t="s">
        <v>0</v>
      </c>
      <c r="B7" s="11" t="s">
        <v>1</v>
      </c>
      <c r="C7" s="5"/>
      <c r="D7" s="2"/>
      <c r="E7" s="10"/>
      <c r="F7" s="9"/>
    </row>
    <row r="8" spans="1:6" ht="12.75" customHeight="1">
      <c r="A8" s="119" t="s">
        <v>25</v>
      </c>
      <c r="B8" s="14" t="s">
        <v>21</v>
      </c>
      <c r="C8" s="17"/>
      <c r="D8" s="17"/>
      <c r="E8" s="17"/>
      <c r="F8" s="18"/>
    </row>
    <row r="9" spans="1:6" ht="12.75">
      <c r="A9" s="120"/>
      <c r="B9" s="1" t="s">
        <v>22</v>
      </c>
      <c r="C9" s="18">
        <v>4</v>
      </c>
      <c r="D9" s="18">
        <v>138.6</v>
      </c>
      <c r="E9" s="121">
        <v>273.6</v>
      </c>
      <c r="F9" s="114">
        <f>E9*F6</f>
        <v>1724.9659200000003</v>
      </c>
    </row>
    <row r="10" spans="1:6" ht="12.75">
      <c r="A10" s="120"/>
      <c r="B10" s="42" t="s">
        <v>23</v>
      </c>
      <c r="C10" s="18">
        <v>5</v>
      </c>
      <c r="D10" s="18">
        <v>60</v>
      </c>
      <c r="E10" s="122"/>
      <c r="F10" s="115"/>
    </row>
    <row r="11" spans="1:6" ht="12.75">
      <c r="A11" s="136"/>
      <c r="B11" s="1" t="s">
        <v>24</v>
      </c>
      <c r="C11" s="18">
        <v>5</v>
      </c>
      <c r="D11" s="18">
        <v>75</v>
      </c>
      <c r="E11" s="123"/>
      <c r="F11" s="116"/>
    </row>
    <row r="12" spans="1:6" ht="12.75">
      <c r="A12" s="119" t="s">
        <v>29</v>
      </c>
      <c r="B12" s="26" t="s">
        <v>26</v>
      </c>
      <c r="C12" s="23"/>
      <c r="D12" s="18"/>
      <c r="E12" s="16"/>
      <c r="F12" s="32"/>
    </row>
    <row r="13" spans="1:6" ht="12.75">
      <c r="A13" s="120"/>
      <c r="B13" s="1" t="s">
        <v>27</v>
      </c>
      <c r="C13" s="23">
        <v>1</v>
      </c>
      <c r="D13" s="18">
        <v>300</v>
      </c>
      <c r="E13" s="121">
        <v>337</v>
      </c>
      <c r="F13" s="114">
        <f>E13*F6</f>
        <v>2124.6839</v>
      </c>
    </row>
    <row r="14" spans="1:6" ht="12.75">
      <c r="A14" s="136"/>
      <c r="B14" s="56" t="s">
        <v>28</v>
      </c>
      <c r="C14" s="20">
        <v>1</v>
      </c>
      <c r="D14" s="20">
        <v>37</v>
      </c>
      <c r="E14" s="123"/>
      <c r="F14" s="116"/>
    </row>
    <row r="15" spans="1:6" ht="12.75">
      <c r="A15" s="119" t="s">
        <v>71</v>
      </c>
      <c r="B15" s="36" t="s">
        <v>49</v>
      </c>
      <c r="C15" s="22"/>
      <c r="D15" s="22"/>
      <c r="E15" s="34"/>
      <c r="F15" s="35"/>
    </row>
    <row r="16" spans="1:6" ht="12.75">
      <c r="A16" s="140"/>
      <c r="B16" s="1" t="s">
        <v>50</v>
      </c>
      <c r="C16" s="18">
        <v>2</v>
      </c>
      <c r="D16" s="18">
        <v>90</v>
      </c>
      <c r="E16" s="121">
        <v>931</v>
      </c>
      <c r="F16" s="114">
        <f>E16*F6</f>
        <v>5869.675700000001</v>
      </c>
    </row>
    <row r="17" spans="1:6" ht="12.75">
      <c r="A17" s="140"/>
      <c r="B17" s="1" t="s">
        <v>51</v>
      </c>
      <c r="C17" s="18">
        <v>1</v>
      </c>
      <c r="D17" s="18">
        <v>150</v>
      </c>
      <c r="E17" s="122"/>
      <c r="F17" s="115"/>
    </row>
    <row r="18" spans="1:6" ht="12.75">
      <c r="A18" s="140"/>
      <c r="B18" s="42" t="s">
        <v>52</v>
      </c>
      <c r="C18" s="18">
        <v>1</v>
      </c>
      <c r="D18" s="18">
        <v>185</v>
      </c>
      <c r="E18" s="122"/>
      <c r="F18" s="115"/>
    </row>
    <row r="19" spans="1:6" ht="12.75">
      <c r="A19" s="140"/>
      <c r="B19" s="42" t="s">
        <v>53</v>
      </c>
      <c r="C19" s="18">
        <v>1</v>
      </c>
      <c r="D19" s="18">
        <v>265</v>
      </c>
      <c r="E19" s="122"/>
      <c r="F19" s="115"/>
    </row>
    <row r="20" spans="1:6" ht="12.75">
      <c r="A20" s="140"/>
      <c r="B20" s="42" t="s">
        <v>54</v>
      </c>
      <c r="C20" s="18">
        <v>2</v>
      </c>
      <c r="D20" s="18">
        <v>151</v>
      </c>
      <c r="E20" s="122"/>
      <c r="F20" s="115"/>
    </row>
    <row r="21" spans="1:6" ht="12.75">
      <c r="A21" s="140"/>
      <c r="B21" s="1" t="s">
        <v>55</v>
      </c>
      <c r="C21" s="23">
        <v>2</v>
      </c>
      <c r="D21" s="18">
        <v>90</v>
      </c>
      <c r="E21" s="123"/>
      <c r="F21" s="116"/>
    </row>
    <row r="22" spans="1:6" ht="12.75">
      <c r="A22" s="140"/>
      <c r="B22" s="37" t="s">
        <v>56</v>
      </c>
      <c r="C22" s="23"/>
      <c r="D22" s="18"/>
      <c r="E22" s="34"/>
      <c r="F22" s="35"/>
    </row>
    <row r="23" spans="1:6" ht="12.75">
      <c r="A23" s="140"/>
      <c r="B23" s="1" t="s">
        <v>57</v>
      </c>
      <c r="C23" s="23">
        <v>5</v>
      </c>
      <c r="D23" s="18">
        <v>323.93</v>
      </c>
      <c r="E23" s="121">
        <v>1562.63</v>
      </c>
      <c r="F23" s="114">
        <f>E23*F6</f>
        <v>9851.913361</v>
      </c>
    </row>
    <row r="24" spans="1:6" ht="12.75">
      <c r="A24" s="140"/>
      <c r="B24" s="1" t="s">
        <v>58</v>
      </c>
      <c r="C24" s="23">
        <v>0.3</v>
      </c>
      <c r="D24" s="18">
        <v>78</v>
      </c>
      <c r="E24" s="122"/>
      <c r="F24" s="115"/>
    </row>
    <row r="25" spans="1:6" ht="12.75">
      <c r="A25" s="140"/>
      <c r="B25" s="1" t="s">
        <v>59</v>
      </c>
      <c r="C25" s="23">
        <v>1</v>
      </c>
      <c r="D25" s="18">
        <v>6.34</v>
      </c>
      <c r="E25" s="122"/>
      <c r="F25" s="115"/>
    </row>
    <row r="26" spans="1:6" ht="12.75">
      <c r="A26" s="140"/>
      <c r="B26" s="1" t="s">
        <v>60</v>
      </c>
      <c r="C26" s="23">
        <v>2</v>
      </c>
      <c r="D26" s="18">
        <v>8.77</v>
      </c>
      <c r="E26" s="122"/>
      <c r="F26" s="115"/>
    </row>
    <row r="27" spans="1:6" ht="12.75">
      <c r="A27" s="140"/>
      <c r="B27" s="42" t="s">
        <v>61</v>
      </c>
      <c r="C27" s="23">
        <v>2</v>
      </c>
      <c r="D27" s="18">
        <v>370</v>
      </c>
      <c r="E27" s="122"/>
      <c r="F27" s="115"/>
    </row>
    <row r="28" spans="1:6" ht="12.75">
      <c r="A28" s="140"/>
      <c r="B28" s="1" t="s">
        <v>62</v>
      </c>
      <c r="C28" s="23">
        <v>2</v>
      </c>
      <c r="D28" s="18">
        <v>24.8</v>
      </c>
      <c r="E28" s="122"/>
      <c r="F28" s="115"/>
    </row>
    <row r="29" spans="1:6" ht="12.75">
      <c r="A29" s="140"/>
      <c r="B29" s="1" t="s">
        <v>63</v>
      </c>
      <c r="C29" s="23">
        <v>1</v>
      </c>
      <c r="D29" s="18">
        <v>16.4</v>
      </c>
      <c r="E29" s="122"/>
      <c r="F29" s="115"/>
    </row>
    <row r="30" spans="1:6" ht="12.75">
      <c r="A30" s="140"/>
      <c r="B30" s="1" t="s">
        <v>64</v>
      </c>
      <c r="C30" s="23">
        <v>1</v>
      </c>
      <c r="D30" s="18">
        <v>95</v>
      </c>
      <c r="E30" s="122"/>
      <c r="F30" s="115"/>
    </row>
    <row r="31" spans="1:6" ht="12.75">
      <c r="A31" s="140"/>
      <c r="B31" s="1" t="s">
        <v>65</v>
      </c>
      <c r="C31" s="23">
        <v>1</v>
      </c>
      <c r="D31" s="18">
        <v>6.74</v>
      </c>
      <c r="E31" s="122"/>
      <c r="F31" s="115"/>
    </row>
    <row r="32" spans="1:6" ht="12.75">
      <c r="A32" s="140"/>
      <c r="B32" s="42" t="s">
        <v>66</v>
      </c>
      <c r="C32" s="23">
        <v>5</v>
      </c>
      <c r="D32" s="19">
        <v>27.05</v>
      </c>
      <c r="E32" s="122"/>
      <c r="F32" s="115"/>
    </row>
    <row r="33" spans="1:6" ht="12.75">
      <c r="A33" s="140"/>
      <c r="B33" s="42" t="s">
        <v>67</v>
      </c>
      <c r="C33" s="23">
        <v>2</v>
      </c>
      <c r="D33" s="18">
        <v>20.19</v>
      </c>
      <c r="E33" s="122"/>
      <c r="F33" s="115"/>
    </row>
    <row r="34" spans="1:6" ht="12.75">
      <c r="A34" s="140"/>
      <c r="B34" s="42" t="s">
        <v>68</v>
      </c>
      <c r="C34" s="23">
        <v>1</v>
      </c>
      <c r="D34" s="18">
        <v>12.52</v>
      </c>
      <c r="E34" s="122"/>
      <c r="F34" s="115"/>
    </row>
    <row r="35" spans="1:6" ht="12.75">
      <c r="A35" s="140"/>
      <c r="B35" s="1" t="s">
        <v>69</v>
      </c>
      <c r="C35" s="23">
        <v>4.2</v>
      </c>
      <c r="D35" s="18">
        <v>180.17</v>
      </c>
      <c r="E35" s="122"/>
      <c r="F35" s="115"/>
    </row>
    <row r="36" spans="1:6" ht="12.75">
      <c r="A36" s="141"/>
      <c r="B36" s="42" t="s">
        <v>70</v>
      </c>
      <c r="C36" s="52">
        <v>8</v>
      </c>
      <c r="D36" s="43">
        <v>392.72</v>
      </c>
      <c r="E36" s="123"/>
      <c r="F36" s="116"/>
    </row>
    <row r="37" spans="1:6" ht="14.25" customHeight="1">
      <c r="A37" s="119" t="s">
        <v>114</v>
      </c>
      <c r="B37" s="62" t="s">
        <v>113</v>
      </c>
      <c r="C37" s="43"/>
      <c r="D37" s="43"/>
      <c r="E37" s="34"/>
      <c r="F37" s="35"/>
    </row>
    <row r="38" spans="1:6" ht="12.75" customHeight="1">
      <c r="A38" s="120"/>
      <c r="B38" s="40" t="s">
        <v>109</v>
      </c>
      <c r="C38" s="43">
        <v>200</v>
      </c>
      <c r="D38" s="43">
        <v>144</v>
      </c>
      <c r="E38" s="121">
        <v>2660.51</v>
      </c>
      <c r="F38" s="114">
        <f>E38*F6</f>
        <v>16773.717397000004</v>
      </c>
    </row>
    <row r="39" spans="1:6" ht="13.5" customHeight="1">
      <c r="A39" s="120"/>
      <c r="B39" s="40" t="s">
        <v>110</v>
      </c>
      <c r="C39" s="43">
        <v>70</v>
      </c>
      <c r="D39" s="43">
        <v>144.2</v>
      </c>
      <c r="E39" s="122"/>
      <c r="F39" s="115"/>
    </row>
    <row r="40" spans="1:6" ht="24" customHeight="1">
      <c r="A40" s="120"/>
      <c r="B40" s="49" t="s">
        <v>111</v>
      </c>
      <c r="C40" s="50">
        <v>100</v>
      </c>
      <c r="D40" s="50">
        <v>186.71</v>
      </c>
      <c r="E40" s="122"/>
      <c r="F40" s="115"/>
    </row>
    <row r="41" spans="1:6" ht="14.25" customHeight="1">
      <c r="A41" s="120"/>
      <c r="B41" s="49" t="s">
        <v>112</v>
      </c>
      <c r="C41" s="50">
        <v>1.2</v>
      </c>
      <c r="D41" s="50">
        <v>345.6</v>
      </c>
      <c r="E41" s="122"/>
      <c r="F41" s="115"/>
    </row>
    <row r="42" spans="1:6" ht="12.75">
      <c r="A42" s="120"/>
      <c r="B42" s="1" t="s">
        <v>34</v>
      </c>
      <c r="C42" s="13">
        <v>2</v>
      </c>
      <c r="D42" s="19">
        <v>1700</v>
      </c>
      <c r="E42" s="122"/>
      <c r="F42" s="115"/>
    </row>
    <row r="43" spans="1:6" ht="12.75">
      <c r="A43" s="136"/>
      <c r="B43" s="1" t="s">
        <v>33</v>
      </c>
      <c r="C43" s="13">
        <v>8</v>
      </c>
      <c r="D43" s="18">
        <v>140</v>
      </c>
      <c r="E43" s="122"/>
      <c r="F43" s="115"/>
    </row>
    <row r="44" spans="1:6" ht="12.75">
      <c r="A44" s="75"/>
      <c r="B44" s="4"/>
      <c r="C44" s="67"/>
      <c r="D44" s="76">
        <f>SUM(D9:D43)</f>
        <v>5764.74</v>
      </c>
      <c r="E44" s="16"/>
      <c r="F44" s="87">
        <f>SUM(F9:F43)</f>
        <v>36344.95627800001</v>
      </c>
    </row>
    <row r="45" spans="1:6" ht="11.25" customHeight="1">
      <c r="A45" s="3" t="s">
        <v>2</v>
      </c>
      <c r="B45" s="112" t="s">
        <v>3</v>
      </c>
      <c r="C45" s="113"/>
      <c r="D45" s="1"/>
      <c r="E45" s="1"/>
      <c r="F45" s="33"/>
    </row>
    <row r="46" spans="1:6" ht="13.5" customHeight="1">
      <c r="A46" s="7"/>
      <c r="B46" s="127" t="s">
        <v>7</v>
      </c>
      <c r="C46" s="127"/>
      <c r="D46" s="127"/>
      <c r="E46" s="78">
        <v>33832</v>
      </c>
      <c r="F46" s="33">
        <v>19202.66</v>
      </c>
    </row>
    <row r="47" spans="1:6" ht="12.75" customHeight="1">
      <c r="A47" s="30"/>
      <c r="B47" s="117" t="s">
        <v>4</v>
      </c>
      <c r="C47" s="118"/>
      <c r="D47" s="118"/>
      <c r="E47" s="27">
        <v>48963</v>
      </c>
      <c r="F47" s="33">
        <v>35289.71</v>
      </c>
    </row>
    <row r="48" spans="1:6" ht="10.5" customHeight="1">
      <c r="A48" s="30"/>
      <c r="B48" s="117" t="s">
        <v>131</v>
      </c>
      <c r="C48" s="118"/>
      <c r="D48" s="118"/>
      <c r="E48" s="27">
        <v>5240</v>
      </c>
      <c r="F48" s="33">
        <v>1233.24</v>
      </c>
    </row>
    <row r="49" spans="1:6" ht="12.75">
      <c r="A49" s="31"/>
      <c r="B49" s="132" t="s">
        <v>132</v>
      </c>
      <c r="C49" s="133"/>
      <c r="D49" s="133"/>
      <c r="E49" s="78"/>
      <c r="F49" s="33">
        <v>0</v>
      </c>
    </row>
    <row r="50" spans="1:6" ht="12.75">
      <c r="A50" s="31"/>
      <c r="B50" s="134" t="s">
        <v>20</v>
      </c>
      <c r="C50" s="135"/>
      <c r="D50" s="135"/>
      <c r="E50" s="53">
        <v>1058</v>
      </c>
      <c r="F50" s="33">
        <v>915.53</v>
      </c>
    </row>
    <row r="51" spans="1:6" ht="12.75">
      <c r="A51" s="31"/>
      <c r="B51" s="134" t="s">
        <v>8</v>
      </c>
      <c r="C51" s="135"/>
      <c r="D51" s="135"/>
      <c r="E51" s="53">
        <v>16884</v>
      </c>
      <c r="F51" s="33">
        <v>12472.98</v>
      </c>
    </row>
    <row r="52" spans="1:6" ht="10.5" customHeight="1">
      <c r="A52" s="31"/>
      <c r="B52" s="132" t="s">
        <v>139</v>
      </c>
      <c r="C52" s="133"/>
      <c r="D52" s="133"/>
      <c r="E52" s="78">
        <v>6197</v>
      </c>
      <c r="F52" s="33">
        <v>10724.09</v>
      </c>
    </row>
    <row r="53" spans="1:6" ht="12" customHeight="1">
      <c r="A53" s="31"/>
      <c r="B53" s="128" t="s">
        <v>9</v>
      </c>
      <c r="C53" s="129"/>
      <c r="D53" s="129"/>
      <c r="E53" s="78">
        <v>166062</v>
      </c>
      <c r="F53" s="90">
        <f>SUM(F44:F52)</f>
        <v>116183.16627800002</v>
      </c>
    </row>
    <row r="54" spans="1:6" ht="12" customHeight="1">
      <c r="A54" s="31"/>
      <c r="B54" s="130" t="s">
        <v>133</v>
      </c>
      <c r="C54" s="131"/>
      <c r="D54" s="131"/>
      <c r="E54" s="81">
        <v>170126</v>
      </c>
      <c r="F54" s="89">
        <v>118561</v>
      </c>
    </row>
    <row r="55" spans="1:6" ht="12" customHeight="1">
      <c r="A55" s="8"/>
      <c r="B55" s="95" t="s">
        <v>138</v>
      </c>
      <c r="C55" s="96"/>
      <c r="D55" s="96"/>
      <c r="E55" s="54"/>
      <c r="F55" s="88">
        <v>1447</v>
      </c>
    </row>
    <row r="56" spans="1:6" ht="11.25" customHeight="1">
      <c r="A56" s="8"/>
      <c r="B56" s="93" t="s">
        <v>18</v>
      </c>
      <c r="C56" s="94"/>
      <c r="D56" s="94"/>
      <c r="E56" s="54">
        <v>4064</v>
      </c>
      <c r="F56" s="87">
        <f>F54-F53-F55</f>
        <v>930.8337219999812</v>
      </c>
    </row>
    <row r="57" spans="1:6" ht="11.25" customHeight="1">
      <c r="A57" s="8"/>
      <c r="B57" s="95" t="s">
        <v>134</v>
      </c>
      <c r="C57" s="96"/>
      <c r="D57" s="96"/>
      <c r="E57" s="54">
        <v>66389</v>
      </c>
      <c r="F57" s="88">
        <v>75095</v>
      </c>
    </row>
  </sheetData>
  <sheetProtection/>
  <mergeCells count="33">
    <mergeCell ref="B51:D51"/>
    <mergeCell ref="B52:D52"/>
    <mergeCell ref="B53:D53"/>
    <mergeCell ref="C4:D4"/>
    <mergeCell ref="A8:A11"/>
    <mergeCell ref="A15:A36"/>
    <mergeCell ref="E16:E21"/>
    <mergeCell ref="F16:F21"/>
    <mergeCell ref="E23:E36"/>
    <mergeCell ref="F23:F36"/>
    <mergeCell ref="A12:A14"/>
    <mergeCell ref="E13:E14"/>
    <mergeCell ref="F13:F14"/>
    <mergeCell ref="B57:D57"/>
    <mergeCell ref="F38:F43"/>
    <mergeCell ref="B46:D46"/>
    <mergeCell ref="B45:C45"/>
    <mergeCell ref="B48:D48"/>
    <mergeCell ref="A1:F1"/>
    <mergeCell ref="A2:F3"/>
    <mergeCell ref="A4:A5"/>
    <mergeCell ref="B4:B5"/>
    <mergeCell ref="F4:F5"/>
    <mergeCell ref="A37:A43"/>
    <mergeCell ref="E38:E43"/>
    <mergeCell ref="B54:D54"/>
    <mergeCell ref="B55:D55"/>
    <mergeCell ref="B56:D56"/>
    <mergeCell ref="F9:F11"/>
    <mergeCell ref="E9:E11"/>
    <mergeCell ref="B47:D47"/>
    <mergeCell ref="B49:D49"/>
    <mergeCell ref="B50:D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B75" sqref="B75:D75"/>
    </sheetView>
  </sheetViews>
  <sheetFormatPr defaultColWidth="9.00390625" defaultRowHeight="12.75"/>
  <cols>
    <col min="1" max="1" width="4.25390625" style="0" customWidth="1"/>
    <col min="2" max="2" width="47.25390625" style="0" customWidth="1"/>
    <col min="3" max="3" width="6.875" style="0" customWidth="1"/>
    <col min="4" max="4" width="9.625" style="0" customWidth="1"/>
    <col min="5" max="5" width="0.12890625" style="0" customWidth="1"/>
    <col min="6" max="6" width="10.625" style="0" customWidth="1"/>
  </cols>
  <sheetData>
    <row r="1" spans="1:6" ht="12.75">
      <c r="A1" s="97" t="s">
        <v>130</v>
      </c>
      <c r="B1" s="98"/>
      <c r="C1" s="98"/>
      <c r="D1" s="98"/>
      <c r="E1" s="98"/>
      <c r="F1" s="99"/>
    </row>
    <row r="2" spans="1:6" ht="12.75">
      <c r="A2" s="100" t="s">
        <v>16</v>
      </c>
      <c r="B2" s="101"/>
      <c r="C2" s="101"/>
      <c r="D2" s="101"/>
      <c r="E2" s="101"/>
      <c r="F2" s="102"/>
    </row>
    <row r="3" spans="1:6" ht="12.75" hidden="1">
      <c r="A3" s="103"/>
      <c r="B3" s="104"/>
      <c r="C3" s="104"/>
      <c r="D3" s="104"/>
      <c r="E3" s="104"/>
      <c r="F3" s="105"/>
    </row>
    <row r="4" spans="1:6" ht="12.75">
      <c r="A4" s="137" t="s">
        <v>17</v>
      </c>
      <c r="B4" s="138" t="s">
        <v>6</v>
      </c>
      <c r="C4" s="112" t="s">
        <v>12</v>
      </c>
      <c r="D4" s="150"/>
      <c r="E4" s="113"/>
      <c r="F4" s="139" t="s">
        <v>13</v>
      </c>
    </row>
    <row r="5" spans="1:6" ht="23.25" customHeight="1">
      <c r="A5" s="137"/>
      <c r="B5" s="138"/>
      <c r="C5" s="2" t="s">
        <v>5</v>
      </c>
      <c r="D5" s="2" t="s">
        <v>14</v>
      </c>
      <c r="E5" s="2" t="s">
        <v>15</v>
      </c>
      <c r="F5" s="139"/>
    </row>
    <row r="6" spans="1:6" ht="14.25" customHeight="1" hidden="1">
      <c r="A6" s="28" t="s">
        <v>0</v>
      </c>
      <c r="B6" s="11"/>
      <c r="C6" s="2"/>
      <c r="D6" s="2"/>
      <c r="E6" s="10"/>
      <c r="F6" s="9">
        <v>6.3047</v>
      </c>
    </row>
    <row r="7" spans="1:6" ht="14.25" customHeight="1">
      <c r="A7" s="91">
        <v>1</v>
      </c>
      <c r="B7" s="11" t="s">
        <v>1</v>
      </c>
      <c r="C7" s="2"/>
      <c r="D7" s="2"/>
      <c r="E7" s="10"/>
      <c r="F7" s="9"/>
    </row>
    <row r="8" spans="1:6" ht="12.75" customHeight="1">
      <c r="A8" s="145" t="s">
        <v>37</v>
      </c>
      <c r="B8" s="14" t="s">
        <v>32</v>
      </c>
      <c r="C8" s="17"/>
      <c r="D8" s="17"/>
      <c r="E8" s="17"/>
      <c r="F8" s="24"/>
    </row>
    <row r="9" spans="1:6" ht="12.75">
      <c r="A9" s="146"/>
      <c r="B9" s="1" t="s">
        <v>33</v>
      </c>
      <c r="C9" s="18">
        <v>20</v>
      </c>
      <c r="D9" s="18">
        <v>354</v>
      </c>
      <c r="E9" s="121">
        <v>1204</v>
      </c>
      <c r="F9" s="114">
        <f>E9*F6</f>
        <v>7590.858800000001</v>
      </c>
    </row>
    <row r="10" spans="1:6" ht="12.75">
      <c r="A10" s="146"/>
      <c r="B10" s="1" t="s">
        <v>34</v>
      </c>
      <c r="C10" s="18">
        <v>1</v>
      </c>
      <c r="D10" s="18">
        <v>850</v>
      </c>
      <c r="E10" s="123"/>
      <c r="F10" s="116"/>
    </row>
    <row r="11" spans="1:6" ht="12.75">
      <c r="A11" s="146"/>
      <c r="B11" s="37" t="s">
        <v>35</v>
      </c>
      <c r="C11" s="18"/>
      <c r="D11" s="18"/>
      <c r="E11" s="34"/>
      <c r="F11" s="35"/>
    </row>
    <row r="12" spans="1:6" ht="12.75">
      <c r="A12" s="147"/>
      <c r="B12" s="1" t="s">
        <v>36</v>
      </c>
      <c r="C12" s="18">
        <v>2</v>
      </c>
      <c r="D12" s="18">
        <v>217.75</v>
      </c>
      <c r="E12" s="16">
        <v>217.75</v>
      </c>
      <c r="F12" s="32">
        <f>E12*F6</f>
        <v>1372.8484250000001</v>
      </c>
    </row>
    <row r="13" spans="1:6" ht="14.25" customHeight="1">
      <c r="A13" s="142" t="s">
        <v>71</v>
      </c>
      <c r="B13" s="14" t="s">
        <v>72</v>
      </c>
      <c r="C13" s="17"/>
      <c r="D13" s="17"/>
      <c r="E13" s="17"/>
      <c r="F13" s="32"/>
    </row>
    <row r="14" spans="1:6" ht="12.75">
      <c r="A14" s="143"/>
      <c r="B14" s="1" t="s">
        <v>73</v>
      </c>
      <c r="C14" s="18">
        <v>3</v>
      </c>
      <c r="D14" s="18">
        <v>734.61</v>
      </c>
      <c r="E14" s="121">
        <v>9628.65</v>
      </c>
      <c r="F14" s="114">
        <f>E14*F6</f>
        <v>60705.749655</v>
      </c>
    </row>
    <row r="15" spans="1:6" ht="12.75">
      <c r="A15" s="143"/>
      <c r="B15" s="42" t="s">
        <v>74</v>
      </c>
      <c r="C15" s="18">
        <v>6</v>
      </c>
      <c r="D15" s="19">
        <v>1015.06</v>
      </c>
      <c r="E15" s="122"/>
      <c r="F15" s="115"/>
    </row>
    <row r="16" spans="1:6" ht="12.75">
      <c r="A16" s="143"/>
      <c r="B16" s="42" t="s">
        <v>75</v>
      </c>
      <c r="C16" s="18">
        <v>1</v>
      </c>
      <c r="D16" s="18">
        <v>68.92</v>
      </c>
      <c r="E16" s="122"/>
      <c r="F16" s="115"/>
    </row>
    <row r="17" spans="1:6" ht="12.75">
      <c r="A17" s="143"/>
      <c r="B17" s="42" t="s">
        <v>76</v>
      </c>
      <c r="C17" s="18">
        <v>8</v>
      </c>
      <c r="D17" s="18">
        <v>839.97</v>
      </c>
      <c r="E17" s="122"/>
      <c r="F17" s="115"/>
    </row>
    <row r="18" spans="1:6" ht="12.75">
      <c r="A18" s="143"/>
      <c r="B18" s="42" t="s">
        <v>77</v>
      </c>
      <c r="C18" s="18">
        <v>3</v>
      </c>
      <c r="D18" s="18">
        <v>345.01</v>
      </c>
      <c r="E18" s="122"/>
      <c r="F18" s="115"/>
    </row>
    <row r="19" spans="1:6" ht="12.75">
      <c r="A19" s="143"/>
      <c r="B19" s="42" t="s">
        <v>78</v>
      </c>
      <c r="C19" s="18">
        <v>4</v>
      </c>
      <c r="D19" s="19">
        <v>160.01</v>
      </c>
      <c r="E19" s="122"/>
      <c r="F19" s="115"/>
    </row>
    <row r="20" spans="1:6" ht="12.75">
      <c r="A20" s="143"/>
      <c r="B20" s="42" t="s">
        <v>79</v>
      </c>
      <c r="C20" s="18">
        <v>6</v>
      </c>
      <c r="D20" s="18">
        <v>240.02</v>
      </c>
      <c r="E20" s="122"/>
      <c r="F20" s="115"/>
    </row>
    <row r="21" spans="1:6" ht="12.75">
      <c r="A21" s="143"/>
      <c r="B21" s="42" t="s">
        <v>80</v>
      </c>
      <c r="C21" s="18">
        <v>6</v>
      </c>
      <c r="D21" s="18">
        <v>450</v>
      </c>
      <c r="E21" s="122"/>
      <c r="F21" s="115"/>
    </row>
    <row r="22" spans="1:6" ht="12.75">
      <c r="A22" s="143"/>
      <c r="B22" s="40" t="s">
        <v>81</v>
      </c>
      <c r="C22" s="18">
        <v>9</v>
      </c>
      <c r="D22" s="18">
        <v>944.97</v>
      </c>
      <c r="E22" s="122"/>
      <c r="F22" s="115"/>
    </row>
    <row r="23" spans="1:6" ht="12.75">
      <c r="A23" s="143"/>
      <c r="B23" s="56" t="s">
        <v>82</v>
      </c>
      <c r="C23" s="18">
        <v>3</v>
      </c>
      <c r="D23" s="18">
        <v>330</v>
      </c>
      <c r="E23" s="122"/>
      <c r="F23" s="115"/>
    </row>
    <row r="24" spans="1:6" ht="12.75">
      <c r="A24" s="143"/>
      <c r="B24" s="40" t="s">
        <v>83</v>
      </c>
      <c r="C24" s="18">
        <v>5</v>
      </c>
      <c r="D24" s="18">
        <v>375.01</v>
      </c>
      <c r="E24" s="122"/>
      <c r="F24" s="115"/>
    </row>
    <row r="25" spans="1:6" ht="12.75">
      <c r="A25" s="143"/>
      <c r="B25" s="40" t="s">
        <v>84</v>
      </c>
      <c r="C25" s="18">
        <v>1</v>
      </c>
      <c r="D25" s="18">
        <v>9.98</v>
      </c>
      <c r="E25" s="122"/>
      <c r="F25" s="115"/>
    </row>
    <row r="26" spans="1:6" ht="12.75">
      <c r="A26" s="143"/>
      <c r="B26" s="40" t="s">
        <v>85</v>
      </c>
      <c r="C26" s="18">
        <v>10</v>
      </c>
      <c r="D26" s="19">
        <v>2100.04</v>
      </c>
      <c r="E26" s="122"/>
      <c r="F26" s="115"/>
    </row>
    <row r="27" spans="1:6" ht="12.75">
      <c r="A27" s="143"/>
      <c r="B27" s="40" t="s">
        <v>86</v>
      </c>
      <c r="C27" s="18">
        <v>20</v>
      </c>
      <c r="D27" s="18">
        <v>599.91</v>
      </c>
      <c r="E27" s="122"/>
      <c r="F27" s="115"/>
    </row>
    <row r="28" spans="1:6" ht="12.75">
      <c r="A28" s="143"/>
      <c r="B28" s="40" t="s">
        <v>87</v>
      </c>
      <c r="C28" s="18">
        <v>27</v>
      </c>
      <c r="D28" s="19">
        <v>1241.9</v>
      </c>
      <c r="E28" s="122"/>
      <c r="F28" s="115"/>
    </row>
    <row r="29" spans="1:6" ht="12.75">
      <c r="A29" s="144"/>
      <c r="B29" s="4" t="s">
        <v>88</v>
      </c>
      <c r="C29" s="18">
        <v>2</v>
      </c>
      <c r="D29" s="18">
        <v>173.24</v>
      </c>
      <c r="E29" s="123"/>
      <c r="F29" s="116"/>
    </row>
    <row r="30" spans="1:6" ht="12.75">
      <c r="A30" s="142" t="s">
        <v>95</v>
      </c>
      <c r="B30" s="38" t="s">
        <v>49</v>
      </c>
      <c r="C30" s="18"/>
      <c r="D30" s="19"/>
      <c r="E30" s="16"/>
      <c r="F30" s="32"/>
    </row>
    <row r="31" spans="1:6" ht="12.75">
      <c r="A31" s="143"/>
      <c r="B31" s="4" t="s">
        <v>50</v>
      </c>
      <c r="C31" s="18">
        <v>1</v>
      </c>
      <c r="D31" s="19">
        <v>45</v>
      </c>
      <c r="E31" s="121">
        <v>929</v>
      </c>
      <c r="F31" s="114">
        <f>E31*F6</f>
        <v>5857.0663</v>
      </c>
    </row>
    <row r="32" spans="1:6" ht="12.75">
      <c r="A32" s="143"/>
      <c r="B32" s="4" t="s">
        <v>54</v>
      </c>
      <c r="C32" s="18">
        <v>1</v>
      </c>
      <c r="D32" s="19">
        <v>75.5</v>
      </c>
      <c r="E32" s="122"/>
      <c r="F32" s="115"/>
    </row>
    <row r="33" spans="1:6" ht="12.75">
      <c r="A33" s="143"/>
      <c r="B33" s="4" t="s">
        <v>89</v>
      </c>
      <c r="C33" s="18">
        <v>1</v>
      </c>
      <c r="D33" s="18">
        <v>425</v>
      </c>
      <c r="E33" s="122"/>
      <c r="F33" s="115"/>
    </row>
    <row r="34" spans="1:6" ht="12.75">
      <c r="A34" s="143"/>
      <c r="B34" s="4" t="s">
        <v>90</v>
      </c>
      <c r="C34" s="18">
        <v>1</v>
      </c>
      <c r="D34" s="18">
        <v>40.5</v>
      </c>
      <c r="E34" s="122"/>
      <c r="F34" s="115"/>
    </row>
    <row r="35" spans="1:6" ht="12.75">
      <c r="A35" s="143"/>
      <c r="B35" s="4" t="s">
        <v>51</v>
      </c>
      <c r="C35" s="18">
        <v>1</v>
      </c>
      <c r="D35" s="18">
        <v>150</v>
      </c>
      <c r="E35" s="122"/>
      <c r="F35" s="115"/>
    </row>
    <row r="36" spans="1:6" ht="12.75">
      <c r="A36" s="143"/>
      <c r="B36" s="4" t="s">
        <v>91</v>
      </c>
      <c r="C36" s="18">
        <v>1</v>
      </c>
      <c r="D36" s="19">
        <v>119</v>
      </c>
      <c r="E36" s="122"/>
      <c r="F36" s="115"/>
    </row>
    <row r="37" spans="1:6" ht="12.75">
      <c r="A37" s="143"/>
      <c r="B37" s="39" t="s">
        <v>92</v>
      </c>
      <c r="C37" s="43">
        <v>2</v>
      </c>
      <c r="D37" s="43">
        <v>74</v>
      </c>
      <c r="E37" s="123"/>
      <c r="F37" s="116"/>
    </row>
    <row r="38" spans="1:6" ht="12.75">
      <c r="A38" s="143"/>
      <c r="B38" s="59" t="s">
        <v>93</v>
      </c>
      <c r="C38" s="45"/>
      <c r="D38" s="60"/>
      <c r="E38" s="34"/>
      <c r="F38" s="35"/>
    </row>
    <row r="39" spans="1:6" ht="12.75">
      <c r="A39" s="144"/>
      <c r="B39" s="39" t="s">
        <v>94</v>
      </c>
      <c r="C39" s="43">
        <v>2</v>
      </c>
      <c r="D39" s="43">
        <v>387.5</v>
      </c>
      <c r="E39" s="16">
        <v>387.5</v>
      </c>
      <c r="F39" s="32">
        <f>E39*F6</f>
        <v>2443.07125</v>
      </c>
    </row>
    <row r="40" spans="1:6" ht="12.75">
      <c r="A40" s="142" t="s">
        <v>107</v>
      </c>
      <c r="B40" s="61" t="s">
        <v>108</v>
      </c>
      <c r="C40" s="46"/>
      <c r="D40" s="47"/>
      <c r="E40" s="34"/>
      <c r="F40" s="35"/>
    </row>
    <row r="41" spans="1:6" ht="12.75">
      <c r="A41" s="143"/>
      <c r="B41" s="40" t="s">
        <v>57</v>
      </c>
      <c r="C41" s="44">
        <v>1</v>
      </c>
      <c r="D41" s="43">
        <v>65</v>
      </c>
      <c r="E41" s="121">
        <v>272.08</v>
      </c>
      <c r="F41" s="114">
        <f>E41*F6</f>
        <v>1715.382776</v>
      </c>
    </row>
    <row r="42" spans="1:6" ht="12.75">
      <c r="A42" s="143"/>
      <c r="B42" s="41" t="s">
        <v>58</v>
      </c>
      <c r="C42" s="48">
        <v>0.1</v>
      </c>
      <c r="D42" s="48">
        <v>26</v>
      </c>
      <c r="E42" s="122"/>
      <c r="F42" s="115"/>
    </row>
    <row r="43" spans="1:6" ht="12.75">
      <c r="A43" s="143"/>
      <c r="B43" s="40" t="s">
        <v>102</v>
      </c>
      <c r="C43" s="25">
        <v>0.5</v>
      </c>
      <c r="D43" s="18">
        <v>53.66</v>
      </c>
      <c r="E43" s="122"/>
      <c r="F43" s="115"/>
    </row>
    <row r="44" spans="1:6" ht="12.75">
      <c r="A44" s="144"/>
      <c r="B44" s="40" t="s">
        <v>70</v>
      </c>
      <c r="C44" s="25">
        <v>2</v>
      </c>
      <c r="D44" s="19">
        <v>127.42</v>
      </c>
      <c r="E44" s="123"/>
      <c r="F44" s="116"/>
    </row>
    <row r="45" spans="1:6" ht="12.75">
      <c r="A45" s="142" t="s">
        <v>114</v>
      </c>
      <c r="B45" s="38" t="s">
        <v>115</v>
      </c>
      <c r="C45" s="25"/>
      <c r="D45" s="18"/>
      <c r="E45" s="34"/>
      <c r="F45" s="35"/>
    </row>
    <row r="46" spans="1:6" ht="12.75">
      <c r="A46" s="143"/>
      <c r="B46" s="40" t="s">
        <v>109</v>
      </c>
      <c r="C46" s="25">
        <v>50</v>
      </c>
      <c r="D46" s="18">
        <v>36</v>
      </c>
      <c r="E46" s="121">
        <v>335.16</v>
      </c>
      <c r="F46" s="114">
        <f>E46*F6</f>
        <v>2113.0832520000004</v>
      </c>
    </row>
    <row r="47" spans="1:6" ht="12.75">
      <c r="A47" s="143"/>
      <c r="B47" s="40" t="s">
        <v>110</v>
      </c>
      <c r="C47" s="25">
        <v>30</v>
      </c>
      <c r="D47" s="18">
        <v>61.8</v>
      </c>
      <c r="E47" s="122"/>
      <c r="F47" s="115"/>
    </row>
    <row r="48" spans="1:6" ht="12.75">
      <c r="A48" s="143"/>
      <c r="B48" s="42" t="s">
        <v>111</v>
      </c>
      <c r="C48" s="25">
        <v>50</v>
      </c>
      <c r="D48" s="19">
        <v>93.36</v>
      </c>
      <c r="E48" s="122"/>
      <c r="F48" s="115"/>
    </row>
    <row r="49" spans="1:6" ht="12.75">
      <c r="A49" s="144"/>
      <c r="B49" s="42" t="s">
        <v>112</v>
      </c>
      <c r="C49" s="25">
        <v>0.5</v>
      </c>
      <c r="D49" s="18">
        <v>144</v>
      </c>
      <c r="E49" s="123"/>
      <c r="F49" s="116"/>
    </row>
    <row r="50" spans="1:6" ht="15">
      <c r="A50" s="142" t="s">
        <v>122</v>
      </c>
      <c r="B50" s="65" t="s">
        <v>49</v>
      </c>
      <c r="C50" s="63"/>
      <c r="D50" s="63"/>
      <c r="E50" s="34"/>
      <c r="F50" s="35"/>
    </row>
    <row r="51" spans="1:6" ht="12.75">
      <c r="A51" s="143"/>
      <c r="B51" s="66" t="s">
        <v>116</v>
      </c>
      <c r="C51" s="64">
        <v>2</v>
      </c>
      <c r="D51" s="64">
        <v>38</v>
      </c>
      <c r="E51" s="121">
        <v>617.8</v>
      </c>
      <c r="F51" s="114">
        <f>E51*F6</f>
        <v>3895.04366</v>
      </c>
    </row>
    <row r="52" spans="1:6" ht="12.75">
      <c r="A52" s="143"/>
      <c r="B52" s="66" t="s">
        <v>50</v>
      </c>
      <c r="C52" s="64">
        <v>1</v>
      </c>
      <c r="D52" s="64">
        <v>45</v>
      </c>
      <c r="E52" s="122"/>
      <c r="F52" s="115"/>
    </row>
    <row r="53" spans="1:6" ht="12.75">
      <c r="A53" s="143"/>
      <c r="B53" s="66" t="s">
        <v>117</v>
      </c>
      <c r="C53" s="64">
        <v>1</v>
      </c>
      <c r="D53" s="64">
        <v>115</v>
      </c>
      <c r="E53" s="122"/>
      <c r="F53" s="115"/>
    </row>
    <row r="54" spans="1:6" ht="12.75">
      <c r="A54" s="143"/>
      <c r="B54" s="66" t="s">
        <v>118</v>
      </c>
      <c r="C54" s="64">
        <v>1</v>
      </c>
      <c r="D54" s="64">
        <v>100</v>
      </c>
      <c r="E54" s="122"/>
      <c r="F54" s="115"/>
    </row>
    <row r="55" spans="1:6" ht="12.75">
      <c r="A55" s="143"/>
      <c r="B55" s="66" t="s">
        <v>97</v>
      </c>
      <c r="C55" s="64">
        <v>1</v>
      </c>
      <c r="D55" s="64">
        <v>125</v>
      </c>
      <c r="E55" s="122"/>
      <c r="F55" s="115"/>
    </row>
    <row r="56" spans="1:6" ht="12.75">
      <c r="A56" s="143"/>
      <c r="B56" s="66" t="s">
        <v>119</v>
      </c>
      <c r="C56" s="64">
        <v>1</v>
      </c>
      <c r="D56" s="64">
        <v>40</v>
      </c>
      <c r="E56" s="122"/>
      <c r="F56" s="115"/>
    </row>
    <row r="57" spans="1:6" ht="12.75">
      <c r="A57" s="143"/>
      <c r="B57" s="66" t="s">
        <v>120</v>
      </c>
      <c r="C57" s="64">
        <v>2</v>
      </c>
      <c r="D57" s="64">
        <v>55</v>
      </c>
      <c r="E57" s="122"/>
      <c r="F57" s="115"/>
    </row>
    <row r="58" spans="1:6" ht="12.75">
      <c r="A58" s="144"/>
      <c r="B58" s="66" t="s">
        <v>121</v>
      </c>
      <c r="C58" s="64">
        <v>2</v>
      </c>
      <c r="D58" s="64">
        <v>99.8</v>
      </c>
      <c r="E58" s="123"/>
      <c r="F58" s="116"/>
    </row>
    <row r="59" spans="1:6" ht="15">
      <c r="A59" s="142" t="s">
        <v>126</v>
      </c>
      <c r="B59" s="65" t="s">
        <v>128</v>
      </c>
      <c r="C59" s="1"/>
      <c r="D59" s="1"/>
      <c r="E59" s="16"/>
      <c r="F59" s="32"/>
    </row>
    <row r="60" spans="1:6" ht="12.75">
      <c r="A60" s="143"/>
      <c r="B60" s="68" t="s">
        <v>129</v>
      </c>
      <c r="C60" s="69">
        <v>4</v>
      </c>
      <c r="D60" s="70">
        <v>72</v>
      </c>
      <c r="E60" s="34">
        <v>72</v>
      </c>
      <c r="F60" s="35"/>
    </row>
    <row r="61" spans="1:6" ht="15">
      <c r="A61" s="143"/>
      <c r="B61" s="65" t="s">
        <v>32</v>
      </c>
      <c r="C61" s="69"/>
      <c r="D61" s="73"/>
      <c r="E61" s="34"/>
      <c r="F61" s="35"/>
    </row>
    <row r="62" spans="1:6" ht="12.75">
      <c r="A62" s="143"/>
      <c r="B62" s="68" t="s">
        <v>125</v>
      </c>
      <c r="C62" s="69">
        <v>12</v>
      </c>
      <c r="D62" s="70">
        <v>760</v>
      </c>
      <c r="E62" s="121">
        <v>1258.13</v>
      </c>
      <c r="F62" s="114">
        <f>E62*F6</f>
        <v>7932.132211000001</v>
      </c>
    </row>
    <row r="63" spans="1:6" ht="12.75">
      <c r="A63" s="144"/>
      <c r="B63" s="68" t="s">
        <v>33</v>
      </c>
      <c r="C63" s="69">
        <v>30</v>
      </c>
      <c r="D63" s="70">
        <v>498.13</v>
      </c>
      <c r="E63" s="123"/>
      <c r="F63" s="116"/>
    </row>
    <row r="64" spans="1:6" ht="12.75">
      <c r="A64" s="82"/>
      <c r="B64" s="68" t="s">
        <v>135</v>
      </c>
      <c r="C64" s="69"/>
      <c r="D64" s="70"/>
      <c r="E64" s="79"/>
      <c r="F64" s="80">
        <v>454</v>
      </c>
    </row>
    <row r="65" spans="1:6" ht="12.75">
      <c r="A65" s="57"/>
      <c r="B65" s="1"/>
      <c r="C65" s="12"/>
      <c r="D65" s="77">
        <f>SUM(D9:D63)</f>
        <v>14922.07</v>
      </c>
      <c r="E65" s="34"/>
      <c r="F65" s="87">
        <f>SUM(F8:F64)</f>
        <v>94079.23632899999</v>
      </c>
    </row>
    <row r="66" spans="1:6" ht="12.75" customHeight="1">
      <c r="A66" s="7"/>
      <c r="B66" s="127" t="s">
        <v>7</v>
      </c>
      <c r="C66" s="127"/>
      <c r="D66" s="127"/>
      <c r="E66" s="78">
        <v>33832</v>
      </c>
      <c r="F66" s="33">
        <v>19124.87</v>
      </c>
    </row>
    <row r="67" spans="1:6" ht="12" customHeight="1">
      <c r="A67" s="30"/>
      <c r="B67" s="117" t="s">
        <v>4</v>
      </c>
      <c r="C67" s="118"/>
      <c r="D67" s="118"/>
      <c r="E67" s="27">
        <v>48963</v>
      </c>
      <c r="F67" s="33">
        <v>35146.76</v>
      </c>
    </row>
    <row r="68" spans="1:6" ht="11.25" customHeight="1">
      <c r="A68" s="30"/>
      <c r="B68" s="117" t="s">
        <v>131</v>
      </c>
      <c r="C68" s="118"/>
      <c r="D68" s="118"/>
      <c r="E68" s="27">
        <v>5240</v>
      </c>
      <c r="F68" s="33">
        <v>1233.24</v>
      </c>
    </row>
    <row r="69" spans="1:6" ht="10.5" customHeight="1">
      <c r="A69" s="31"/>
      <c r="B69" s="132" t="s">
        <v>132</v>
      </c>
      <c r="C69" s="133"/>
      <c r="D69" s="133"/>
      <c r="E69" s="78"/>
      <c r="F69" s="33">
        <v>0</v>
      </c>
    </row>
    <row r="70" spans="1:6" ht="12.75">
      <c r="A70" s="31"/>
      <c r="B70" s="134" t="s">
        <v>20</v>
      </c>
      <c r="C70" s="135"/>
      <c r="D70" s="135"/>
      <c r="E70" s="53">
        <v>1058</v>
      </c>
      <c r="F70" s="33">
        <v>910.98</v>
      </c>
    </row>
    <row r="71" spans="1:6" ht="12" customHeight="1">
      <c r="A71" s="31"/>
      <c r="B71" s="134" t="s">
        <v>8</v>
      </c>
      <c r="C71" s="135"/>
      <c r="D71" s="135"/>
      <c r="E71" s="53">
        <v>16884</v>
      </c>
      <c r="F71" s="33">
        <v>12422.45</v>
      </c>
    </row>
    <row r="72" spans="1:6" ht="12.75" customHeight="1">
      <c r="A72" s="31"/>
      <c r="B72" s="132" t="s">
        <v>139</v>
      </c>
      <c r="C72" s="133"/>
      <c r="D72" s="133"/>
      <c r="E72" s="78">
        <v>6197</v>
      </c>
      <c r="F72" s="33">
        <v>2369.58</v>
      </c>
    </row>
    <row r="73" spans="1:6" ht="15.75" customHeight="1">
      <c r="A73" s="8"/>
      <c r="B73" s="128" t="s">
        <v>9</v>
      </c>
      <c r="C73" s="129"/>
      <c r="D73" s="129"/>
      <c r="E73" s="78">
        <v>166062</v>
      </c>
      <c r="F73" s="90">
        <f>SUM(F65:F72)</f>
        <v>165287.11632899998</v>
      </c>
    </row>
    <row r="74" spans="1:6" ht="16.5" customHeight="1">
      <c r="A74" s="8"/>
      <c r="B74" s="130" t="s">
        <v>133</v>
      </c>
      <c r="C74" s="131"/>
      <c r="D74" s="131"/>
      <c r="E74" s="81">
        <v>170126</v>
      </c>
      <c r="F74" s="89">
        <v>126298</v>
      </c>
    </row>
    <row r="75" spans="1:6" ht="12" customHeight="1">
      <c r="A75" s="8"/>
      <c r="B75" s="148"/>
      <c r="C75" s="149"/>
      <c r="D75" s="149"/>
      <c r="E75" s="54"/>
      <c r="F75" s="88"/>
    </row>
    <row r="76" spans="1:6" ht="12" customHeight="1">
      <c r="A76" s="1"/>
      <c r="B76" s="93" t="s">
        <v>140</v>
      </c>
      <c r="C76" s="94"/>
      <c r="D76" s="94"/>
      <c r="E76" s="54">
        <v>4064</v>
      </c>
      <c r="F76" s="87">
        <f>F74-F73</f>
        <v>-38989.11632899998</v>
      </c>
    </row>
    <row r="77" spans="1:6" ht="12.75">
      <c r="A77" s="1"/>
      <c r="B77" s="95" t="s">
        <v>134</v>
      </c>
      <c r="C77" s="96"/>
      <c r="D77" s="96"/>
      <c r="E77" s="54">
        <v>66389</v>
      </c>
      <c r="F77" s="88">
        <v>129006</v>
      </c>
    </row>
  </sheetData>
  <sheetProtection/>
  <mergeCells count="39">
    <mergeCell ref="B69:D69"/>
    <mergeCell ref="B70:D70"/>
    <mergeCell ref="B71:D71"/>
    <mergeCell ref="B72:D72"/>
    <mergeCell ref="B73:D73"/>
    <mergeCell ref="A13:A29"/>
    <mergeCell ref="B66:D66"/>
    <mergeCell ref="E46:E49"/>
    <mergeCell ref="A50:A58"/>
    <mergeCell ref="A59:A63"/>
    <mergeCell ref="E62:E63"/>
    <mergeCell ref="F62:F63"/>
    <mergeCell ref="E51:E58"/>
    <mergeCell ref="A1:F1"/>
    <mergeCell ref="A2:F3"/>
    <mergeCell ref="A4:A5"/>
    <mergeCell ref="B4:B5"/>
    <mergeCell ref="F4:F5"/>
    <mergeCell ref="C4:E4"/>
    <mergeCell ref="B77:D77"/>
    <mergeCell ref="B75:D75"/>
    <mergeCell ref="F46:F49"/>
    <mergeCell ref="A40:A44"/>
    <mergeCell ref="E41:E44"/>
    <mergeCell ref="F41:F44"/>
    <mergeCell ref="B68:D68"/>
    <mergeCell ref="B74:D74"/>
    <mergeCell ref="B76:D76"/>
    <mergeCell ref="B67:D67"/>
    <mergeCell ref="F51:F58"/>
    <mergeCell ref="A45:A49"/>
    <mergeCell ref="F9:F10"/>
    <mergeCell ref="A30:A39"/>
    <mergeCell ref="A8:A12"/>
    <mergeCell ref="E9:E10"/>
    <mergeCell ref="F31:F37"/>
    <mergeCell ref="E14:E29"/>
    <mergeCell ref="F14:F29"/>
    <mergeCell ref="E31:E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F36" sqref="F36"/>
    </sheetView>
  </sheetViews>
  <sheetFormatPr defaultColWidth="9.00390625" defaultRowHeight="12.75"/>
  <cols>
    <col min="1" max="1" width="4.125" style="0" customWidth="1"/>
    <col min="2" max="2" width="51.625" style="0" customWidth="1"/>
    <col min="3" max="3" width="6.375" style="0" customWidth="1"/>
    <col min="4" max="4" width="8.25390625" style="0" customWidth="1"/>
    <col min="5" max="5" width="10.375" style="0" hidden="1" customWidth="1"/>
    <col min="6" max="6" width="10.875" style="0" customWidth="1"/>
  </cols>
  <sheetData>
    <row r="1" spans="1:6" ht="12.75">
      <c r="A1" s="97" t="s">
        <v>130</v>
      </c>
      <c r="B1" s="98"/>
      <c r="C1" s="98"/>
      <c r="D1" s="98"/>
      <c r="E1" s="98"/>
      <c r="F1" s="99"/>
    </row>
    <row r="2" spans="1:6" ht="12.75">
      <c r="A2" s="100" t="s">
        <v>19</v>
      </c>
      <c r="B2" s="101"/>
      <c r="C2" s="101"/>
      <c r="D2" s="101"/>
      <c r="E2" s="101"/>
      <c r="F2" s="102"/>
    </row>
    <row r="3" spans="1:6" ht="0.75" customHeight="1">
      <c r="A3" s="103"/>
      <c r="B3" s="104"/>
      <c r="C3" s="104"/>
      <c r="D3" s="104"/>
      <c r="E3" s="104"/>
      <c r="F3" s="105"/>
    </row>
    <row r="4" spans="1:6" ht="12.75">
      <c r="A4" s="137" t="s">
        <v>17</v>
      </c>
      <c r="B4" s="138" t="s">
        <v>6</v>
      </c>
      <c r="C4" s="112" t="s">
        <v>12</v>
      </c>
      <c r="D4" s="150"/>
      <c r="E4" s="113"/>
      <c r="F4" s="139" t="s">
        <v>13</v>
      </c>
    </row>
    <row r="5" spans="1:6" ht="22.5" customHeight="1">
      <c r="A5" s="137"/>
      <c r="B5" s="138"/>
      <c r="C5" s="2" t="s">
        <v>5</v>
      </c>
      <c r="D5" s="2" t="s">
        <v>14</v>
      </c>
      <c r="E5" s="2" t="s">
        <v>15</v>
      </c>
      <c r="F5" s="139"/>
    </row>
    <row r="6" spans="1:6" ht="12" customHeight="1" hidden="1">
      <c r="A6" s="28"/>
      <c r="B6" s="11"/>
      <c r="C6" s="2"/>
      <c r="D6" s="2"/>
      <c r="E6" s="10"/>
      <c r="F6" s="9">
        <v>6.3047</v>
      </c>
    </row>
    <row r="7" spans="1:6" ht="13.5" customHeight="1">
      <c r="A7" s="28" t="s">
        <v>0</v>
      </c>
      <c r="B7" s="11" t="s">
        <v>1</v>
      </c>
      <c r="C7" s="2"/>
      <c r="D7" s="2"/>
      <c r="E7" s="10"/>
      <c r="F7" s="9"/>
    </row>
    <row r="8" spans="1:6" ht="11.25" customHeight="1">
      <c r="A8" s="145" t="s">
        <v>29</v>
      </c>
      <c r="B8" s="14" t="s">
        <v>30</v>
      </c>
      <c r="C8" s="17"/>
      <c r="D8" s="17"/>
      <c r="E8" s="17"/>
      <c r="F8" s="24"/>
    </row>
    <row r="9" spans="1:6" ht="12.75">
      <c r="A9" s="147"/>
      <c r="B9" s="1" t="s">
        <v>31</v>
      </c>
      <c r="C9" s="18">
        <v>0.88</v>
      </c>
      <c r="D9" s="18">
        <v>122.88</v>
      </c>
      <c r="E9" s="16">
        <v>122.88</v>
      </c>
      <c r="F9" s="32">
        <f>E9*F6</f>
        <v>774.721536</v>
      </c>
    </row>
    <row r="10" spans="1:6" ht="12.75" customHeight="1">
      <c r="A10" s="145" t="s">
        <v>37</v>
      </c>
      <c r="B10" s="26" t="s">
        <v>38</v>
      </c>
      <c r="C10" s="18"/>
      <c r="D10" s="18"/>
      <c r="E10" s="34"/>
      <c r="F10" s="35"/>
    </row>
    <row r="11" spans="1:6" ht="12.75">
      <c r="A11" s="151"/>
      <c r="B11" s="1" t="s">
        <v>39</v>
      </c>
      <c r="C11" s="18">
        <v>5</v>
      </c>
      <c r="D11" s="18">
        <v>138.6</v>
      </c>
      <c r="E11" s="121">
        <v>8711.23</v>
      </c>
      <c r="F11" s="114">
        <f>E11*F6</f>
        <v>54921.691781</v>
      </c>
    </row>
    <row r="12" spans="1:6" ht="12.75">
      <c r="A12" s="151"/>
      <c r="B12" s="56" t="s">
        <v>40</v>
      </c>
      <c r="C12" s="18">
        <v>40</v>
      </c>
      <c r="D12" s="18">
        <v>145</v>
      </c>
      <c r="E12" s="122"/>
      <c r="F12" s="115"/>
    </row>
    <row r="13" spans="1:6" ht="12.75">
      <c r="A13" s="151"/>
      <c r="B13" s="42" t="s">
        <v>41</v>
      </c>
      <c r="C13" s="18">
        <v>10</v>
      </c>
      <c r="D13" s="18">
        <v>184.8</v>
      </c>
      <c r="E13" s="122"/>
      <c r="F13" s="115"/>
    </row>
    <row r="14" spans="1:6" ht="12.75">
      <c r="A14" s="151"/>
      <c r="B14" s="42" t="s">
        <v>42</v>
      </c>
      <c r="C14" s="18">
        <v>5</v>
      </c>
      <c r="D14" s="18">
        <v>283.55</v>
      </c>
      <c r="E14" s="122"/>
      <c r="F14" s="115"/>
    </row>
    <row r="15" spans="1:6" ht="12.75">
      <c r="A15" s="151"/>
      <c r="B15" s="42" t="s">
        <v>43</v>
      </c>
      <c r="C15" s="18">
        <v>50</v>
      </c>
      <c r="D15" s="18">
        <v>230</v>
      </c>
      <c r="E15" s="122"/>
      <c r="F15" s="115"/>
    </row>
    <row r="16" spans="1:6" ht="12.75">
      <c r="A16" s="151"/>
      <c r="B16" s="42" t="s">
        <v>44</v>
      </c>
      <c r="C16" s="18">
        <v>50</v>
      </c>
      <c r="D16" s="18">
        <v>833.8</v>
      </c>
      <c r="E16" s="122"/>
      <c r="F16" s="115"/>
    </row>
    <row r="17" spans="1:6" ht="12.75">
      <c r="A17" s="151"/>
      <c r="B17" s="42" t="s">
        <v>45</v>
      </c>
      <c r="C17" s="18">
        <v>15</v>
      </c>
      <c r="D17" s="18">
        <v>305.25</v>
      </c>
      <c r="E17" s="122"/>
      <c r="F17" s="115"/>
    </row>
    <row r="18" spans="1:6" ht="12.75">
      <c r="A18" s="151"/>
      <c r="B18" s="1" t="s">
        <v>46</v>
      </c>
      <c r="C18" s="18">
        <v>10</v>
      </c>
      <c r="D18" s="18">
        <v>944.1</v>
      </c>
      <c r="E18" s="122"/>
      <c r="F18" s="115"/>
    </row>
    <row r="19" spans="1:6" ht="12.75">
      <c r="A19" s="151"/>
      <c r="B19" s="1" t="s">
        <v>47</v>
      </c>
      <c r="C19" s="18">
        <v>40</v>
      </c>
      <c r="D19" s="19">
        <v>3914.4</v>
      </c>
      <c r="E19" s="122"/>
      <c r="F19" s="115"/>
    </row>
    <row r="20" spans="1:6" ht="12.75">
      <c r="A20" s="151"/>
      <c r="B20" s="1" t="s">
        <v>48</v>
      </c>
      <c r="C20" s="18">
        <v>12</v>
      </c>
      <c r="D20" s="19">
        <v>1187.36</v>
      </c>
      <c r="E20" s="122"/>
      <c r="F20" s="115"/>
    </row>
    <row r="21" spans="1:6" ht="12.75">
      <c r="A21" s="152"/>
      <c r="B21" s="1" t="s">
        <v>36</v>
      </c>
      <c r="C21" s="18">
        <v>5</v>
      </c>
      <c r="D21" s="18">
        <v>544.37</v>
      </c>
      <c r="E21" s="123"/>
      <c r="F21" s="116"/>
    </row>
    <row r="22" spans="1:6" ht="12.75">
      <c r="A22" s="58"/>
      <c r="B22" s="37"/>
      <c r="C22" s="18"/>
      <c r="D22" s="76">
        <f>SUM(D9:D21)</f>
        <v>8834.11</v>
      </c>
      <c r="E22" s="34"/>
      <c r="F22" s="87">
        <f>SUM(F8:F21)</f>
        <v>55696.413317</v>
      </c>
    </row>
    <row r="23" spans="1:6" ht="12.75">
      <c r="A23" s="3" t="s">
        <v>2</v>
      </c>
      <c r="B23" s="112" t="s">
        <v>3</v>
      </c>
      <c r="C23" s="113"/>
      <c r="D23" s="1"/>
      <c r="E23" s="1"/>
      <c r="F23" s="33"/>
    </row>
    <row r="24" spans="1:6" ht="14.25" customHeight="1">
      <c r="A24" s="55"/>
      <c r="B24" s="127" t="s">
        <v>7</v>
      </c>
      <c r="C24" s="127"/>
      <c r="D24" s="127"/>
      <c r="E24" s="78">
        <v>33832</v>
      </c>
      <c r="F24" s="33">
        <v>15020.69</v>
      </c>
    </row>
    <row r="25" spans="1:6" ht="11.25" customHeight="1">
      <c r="A25" s="30"/>
      <c r="B25" s="117" t="s">
        <v>4</v>
      </c>
      <c r="C25" s="118"/>
      <c r="D25" s="118"/>
      <c r="E25" s="27">
        <v>48963</v>
      </c>
      <c r="F25" s="33">
        <v>27604.29</v>
      </c>
    </row>
    <row r="26" spans="1:6" ht="12.75" customHeight="1">
      <c r="A26" s="30"/>
      <c r="B26" s="117" t="s">
        <v>131</v>
      </c>
      <c r="C26" s="118"/>
      <c r="D26" s="118"/>
      <c r="E26" s="27">
        <v>5240</v>
      </c>
      <c r="F26" s="33">
        <v>968.64</v>
      </c>
    </row>
    <row r="27" spans="1:6" ht="12.75">
      <c r="A27" s="31"/>
      <c r="B27" s="132" t="s">
        <v>132</v>
      </c>
      <c r="C27" s="133"/>
      <c r="D27" s="133"/>
      <c r="E27" s="78"/>
      <c r="F27" s="33">
        <v>0</v>
      </c>
    </row>
    <row r="28" spans="1:6" ht="12.75">
      <c r="A28" s="31"/>
      <c r="B28" s="134" t="s">
        <v>20</v>
      </c>
      <c r="C28" s="135"/>
      <c r="D28" s="135"/>
      <c r="E28" s="53">
        <v>1058</v>
      </c>
      <c r="F28" s="33">
        <v>1131.97</v>
      </c>
    </row>
    <row r="29" spans="1:6" ht="12.75">
      <c r="A29" s="31"/>
      <c r="B29" s="134" t="s">
        <v>136</v>
      </c>
      <c r="C29" s="135"/>
      <c r="D29" s="135"/>
      <c r="E29" s="53"/>
      <c r="F29" s="33">
        <v>750</v>
      </c>
    </row>
    <row r="30" spans="1:6" ht="12.75">
      <c r="A30" s="31"/>
      <c r="B30" s="134" t="s">
        <v>8</v>
      </c>
      <c r="C30" s="135"/>
      <c r="D30" s="135"/>
      <c r="E30" s="53">
        <v>16884</v>
      </c>
      <c r="F30" s="33">
        <v>9756.6</v>
      </c>
    </row>
    <row r="31" spans="1:6" ht="12.75" customHeight="1">
      <c r="A31" s="31"/>
      <c r="B31" s="132" t="s">
        <v>139</v>
      </c>
      <c r="C31" s="133"/>
      <c r="D31" s="133"/>
      <c r="E31" s="78">
        <v>6197</v>
      </c>
      <c r="F31" s="33">
        <v>327.09</v>
      </c>
    </row>
    <row r="32" spans="1:6" ht="12.75" customHeight="1">
      <c r="A32" s="31"/>
      <c r="B32" s="128" t="s">
        <v>9</v>
      </c>
      <c r="C32" s="129"/>
      <c r="D32" s="129"/>
      <c r="E32" s="78">
        <v>166062</v>
      </c>
      <c r="F32" s="90">
        <f>SUM(F22:F31)</f>
        <v>111255.69331700001</v>
      </c>
    </row>
    <row r="33" spans="1:6" ht="12.75" customHeight="1">
      <c r="A33" s="31"/>
      <c r="B33" s="130" t="s">
        <v>133</v>
      </c>
      <c r="C33" s="131"/>
      <c r="D33" s="131"/>
      <c r="E33" s="81">
        <v>170126</v>
      </c>
      <c r="F33" s="89">
        <v>86341</v>
      </c>
    </row>
    <row r="34" spans="1:6" ht="12.75" customHeight="1">
      <c r="A34" s="8"/>
      <c r="B34" s="95" t="s">
        <v>137</v>
      </c>
      <c r="C34" s="96"/>
      <c r="D34" s="96"/>
      <c r="E34" s="54"/>
      <c r="F34" s="88">
        <v>2400</v>
      </c>
    </row>
    <row r="35" spans="1:6" ht="12" customHeight="1">
      <c r="A35" s="8"/>
      <c r="B35" s="93" t="s">
        <v>140</v>
      </c>
      <c r="C35" s="94"/>
      <c r="D35" s="94"/>
      <c r="E35" s="54">
        <v>4064</v>
      </c>
      <c r="F35" s="87">
        <f>F33+F34-F32</f>
        <v>-22514.693317000012</v>
      </c>
    </row>
    <row r="36" spans="1:6" ht="12" customHeight="1">
      <c r="A36" s="8"/>
      <c r="B36" s="95" t="s">
        <v>134</v>
      </c>
      <c r="C36" s="96"/>
      <c r="D36" s="96"/>
      <c r="E36" s="54">
        <v>66389</v>
      </c>
      <c r="F36" s="88">
        <v>91078</v>
      </c>
    </row>
  </sheetData>
  <sheetProtection/>
  <mergeCells count="24">
    <mergeCell ref="B31:D31"/>
    <mergeCell ref="B32:D32"/>
    <mergeCell ref="B33:D33"/>
    <mergeCell ref="B34:D34"/>
    <mergeCell ref="B35:D35"/>
    <mergeCell ref="B29:D29"/>
    <mergeCell ref="B30:D30"/>
    <mergeCell ref="F11:F21"/>
    <mergeCell ref="A10:A21"/>
    <mergeCell ref="E11:E21"/>
    <mergeCell ref="B24:D24"/>
    <mergeCell ref="B25:D25"/>
    <mergeCell ref="B27:D27"/>
    <mergeCell ref="B23:C23"/>
    <mergeCell ref="B28:D28"/>
    <mergeCell ref="A8:A9"/>
    <mergeCell ref="B26:D26"/>
    <mergeCell ref="B36:D36"/>
    <mergeCell ref="A1:F1"/>
    <mergeCell ref="A2:F3"/>
    <mergeCell ref="A4:A5"/>
    <mergeCell ref="B4:B5"/>
    <mergeCell ref="C4:E4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User</cp:lastModifiedBy>
  <cp:lastPrinted>2016-02-24T07:12:41Z</cp:lastPrinted>
  <dcterms:created xsi:type="dcterms:W3CDTF">2013-03-18T12:40:57Z</dcterms:created>
  <dcterms:modified xsi:type="dcterms:W3CDTF">2016-03-01T10:35:38Z</dcterms:modified>
  <cp:category/>
  <cp:version/>
  <cp:contentType/>
  <cp:contentStatus/>
</cp:coreProperties>
</file>