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11715" activeTab="0"/>
  </bookViews>
  <sheets>
    <sheet name="домЦ.№7" sheetId="1" r:id="rId1"/>
    <sheet name="домЦ.№14" sheetId="2" r:id="rId2"/>
    <sheet name="домЦ.№10" sheetId="3" r:id="rId3"/>
    <sheet name="домЦ.№12" sheetId="4" r:id="rId4"/>
    <sheet name="домЦ.№1" sheetId="5" r:id="rId5"/>
    <sheet name="домЦ.№3" sheetId="6" r:id="rId6"/>
    <sheet name="домЦ.№5" sheetId="7" r:id="rId7"/>
    <sheet name="домЦ.№13" sheetId="8" r:id="rId8"/>
    <sheet name="домЦ.№15" sheetId="9" r:id="rId9"/>
    <sheet name="домЦ.№22" sheetId="10" r:id="rId10"/>
    <sheet name="домЦ.№24" sheetId="11" r:id="rId11"/>
    <sheet name="домЯг.№2" sheetId="12" r:id="rId12"/>
    <sheet name="дом Яг.№4" sheetId="13" r:id="rId13"/>
  </sheets>
  <definedNames/>
  <calcPr fullCalcOnLoad="1"/>
</workbook>
</file>

<file path=xl/sharedStrings.xml><?xml version="1.0" encoding="utf-8"?>
<sst xmlns="http://schemas.openxmlformats.org/spreadsheetml/2006/main" count="606" uniqueCount="246">
  <si>
    <t>1.</t>
  </si>
  <si>
    <t>Текущий ремонт мест общего пользования: в т.ч.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</si>
  <si>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</si>
  <si>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</si>
  <si>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</si>
  <si>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кол-во</t>
  </si>
  <si>
    <t>Затраты на дом</t>
  </si>
  <si>
    <t xml:space="preserve">Содержание придомовой территории и контейнерных площадок </t>
  </si>
  <si>
    <t>Расходы управления</t>
  </si>
  <si>
    <t>Всего расходов</t>
  </si>
  <si>
    <t>Орловский р-он, п. Зареченский,Центральная,7</t>
  </si>
  <si>
    <t>Орловский р-он, п. Зареченский, ул. Центральная,14</t>
  </si>
  <si>
    <t>Орловский р-он, п. Зареченский, ул. Центральная,10</t>
  </si>
  <si>
    <t>Орловский р-он, п. Зареченский, ул. Центральная,12</t>
  </si>
  <si>
    <t>Орловский р-он, п. Зареченский, ул. Центральная,1</t>
  </si>
  <si>
    <t>Орловский р-он, п. Зареченский, ул.Центральная,3</t>
  </si>
  <si>
    <t>Орловский р-он, п. Зареченский, ул. Центральная,5</t>
  </si>
  <si>
    <t>Орловский р-он, п. Зареченский, ул. Центральная,13</t>
  </si>
  <si>
    <t>Орловский р-он, п. Зареченский, ул. Центральная,15</t>
  </si>
  <si>
    <t>Орловский р-он, п. Зареченский, ул. Центральная,22</t>
  </si>
  <si>
    <t>Орловский р-он, п. Зареченский, ул. Центральная,24</t>
  </si>
  <si>
    <t>Орловский р-он, п. Зареченский, пер. Ягодный,2</t>
  </si>
  <si>
    <t>Орловский р-он, п. Зареченский, пер. Ягодный,4</t>
  </si>
  <si>
    <t>ТМЦ</t>
  </si>
  <si>
    <t>стоимость работ</t>
  </si>
  <si>
    <t>сумма ТМЦ</t>
  </si>
  <si>
    <t>Общая сумма ТМЦ</t>
  </si>
  <si>
    <t>общая стоимость ТМЦ</t>
  </si>
  <si>
    <t>период</t>
  </si>
  <si>
    <t>Финансовый результат (остаток)</t>
  </si>
  <si>
    <t>Дератизация мест общего пользования</t>
  </si>
  <si>
    <t>Замена стояка х/в</t>
  </si>
  <si>
    <t xml:space="preserve"> </t>
  </si>
  <si>
    <t xml:space="preserve">   Труба 25</t>
  </si>
  <si>
    <t xml:space="preserve">   Уголок 20х90*</t>
  </si>
  <si>
    <t>янв.</t>
  </si>
  <si>
    <t>Ремонт балкона</t>
  </si>
  <si>
    <t>Ремонт вытяжной трубы</t>
  </si>
  <si>
    <t xml:space="preserve">   Цемент</t>
  </si>
  <si>
    <t>фев</t>
  </si>
  <si>
    <t>Установка на теплоузле</t>
  </si>
  <si>
    <t xml:space="preserve">   Замок навесной</t>
  </si>
  <si>
    <t>Замена в подъезде</t>
  </si>
  <si>
    <t xml:space="preserve">   Лампа ЛОН 60</t>
  </si>
  <si>
    <t>Установка в подъезде</t>
  </si>
  <si>
    <t>Лампа ЛОН 60</t>
  </si>
  <si>
    <t>март</t>
  </si>
  <si>
    <t>Ремонт стояка х/воды</t>
  </si>
  <si>
    <t>Кран шаровый 1/2 г/г</t>
  </si>
  <si>
    <t>Ремонт канилизационных труб д.100</t>
  </si>
  <si>
    <t>Патрубок д110</t>
  </si>
  <si>
    <t>Ремонт примыканий</t>
  </si>
  <si>
    <t>Мастика битумная</t>
  </si>
  <si>
    <t>Ремонт электропровода в щитовой</t>
  </si>
  <si>
    <t>Изолента 0,18*19 мм синяя 20 метров иэк</t>
  </si>
  <si>
    <t>Отлив 200 * 2,5</t>
  </si>
  <si>
    <t>Дюбель гвоздь 6х 40мм</t>
  </si>
  <si>
    <t>Линокром ТКП-45,2(с/т) сланец</t>
  </si>
  <si>
    <t>Газ-пропан</t>
  </si>
  <si>
    <t>Битум</t>
  </si>
  <si>
    <t>Крепление парапета</t>
  </si>
  <si>
    <t>Дюбель-гвоздь 8*100</t>
  </si>
  <si>
    <t>Шайба М-8</t>
  </si>
  <si>
    <t>Покраска дверей подъездов</t>
  </si>
  <si>
    <t>Эмаль ПФ-266 красно-коричневая</t>
  </si>
  <si>
    <t>апрель</t>
  </si>
  <si>
    <t>Ремонт козырьков</t>
  </si>
  <si>
    <t>Задвижка Д100</t>
  </si>
  <si>
    <t xml:space="preserve">Ремонт балкона </t>
  </si>
  <si>
    <t>Ниппель 1/2"</t>
  </si>
  <si>
    <t>Угол 25*4 мм *6 мм</t>
  </si>
  <si>
    <t>Ремонт водопровода х/воды</t>
  </si>
  <si>
    <t>Ремонт канализационных труб</t>
  </si>
  <si>
    <t>Манжета переходная резиновая 123х110</t>
  </si>
  <si>
    <t>Отвод 110х90</t>
  </si>
  <si>
    <t>Труба канализационная 110*1000</t>
  </si>
  <si>
    <t>Пломбировка электросчетчиков</t>
  </si>
  <si>
    <t>Пломба</t>
  </si>
  <si>
    <t>Уголок 25х25х4</t>
  </si>
  <si>
    <t>Заглушка 110</t>
  </si>
  <si>
    <t>Освещение подъезда</t>
  </si>
  <si>
    <t>Лампа Лон 40</t>
  </si>
  <si>
    <t>май</t>
  </si>
  <si>
    <t>Ремонт стояка канализации</t>
  </si>
  <si>
    <t>Ремонт мягкой кровли</t>
  </si>
  <si>
    <t xml:space="preserve">Праймер битумный </t>
  </si>
  <si>
    <t>Стеклокром К-4,5 (с\т) 10м2</t>
  </si>
  <si>
    <t xml:space="preserve">Установка вытяжной трубы </t>
  </si>
  <si>
    <t>Зонт диам 400</t>
  </si>
  <si>
    <t>Пена монтажная Бартонс всесезонная 750мл.</t>
  </si>
  <si>
    <t>Проволока неоц ф 1,2мм</t>
  </si>
  <si>
    <t>Разделка труб 400 х 30</t>
  </si>
  <si>
    <t>Труба асбестовая Д.100*4м</t>
  </si>
  <si>
    <t>Труба диам 400*1,25</t>
  </si>
  <si>
    <t>Утеплитель КНАУФ</t>
  </si>
  <si>
    <t>Ремонт стояка отопления</t>
  </si>
  <si>
    <t>Труба 15,0х2,8 ст 2пс</t>
  </si>
  <si>
    <t>Труба 25,0х3,2 ст 2пс</t>
  </si>
  <si>
    <t>Труба 20,0х2,8ст2пс ГОСТ 3262-75</t>
  </si>
  <si>
    <t>Освещение подъездов</t>
  </si>
  <si>
    <t>Замена канализационных труб с ревизиями</t>
  </si>
  <si>
    <t>Подводка 0.8</t>
  </si>
  <si>
    <t>Ревизия 110</t>
  </si>
  <si>
    <t>Тройник 110х 45</t>
  </si>
  <si>
    <t>Труба канализационная п/пр D 110 L 1,0м</t>
  </si>
  <si>
    <t>Гофра</t>
  </si>
  <si>
    <t>Установка в подвале</t>
  </si>
  <si>
    <t>июнь</t>
  </si>
  <si>
    <t>Ремонт порожков</t>
  </si>
  <si>
    <t>Цемент</t>
  </si>
  <si>
    <t>Установлен в техподполье</t>
  </si>
  <si>
    <t>Замок навесной 63мм</t>
  </si>
  <si>
    <t>Ремонт водопровода х/в</t>
  </si>
  <si>
    <t>Бочонок Ф 1 1\4 х 1"</t>
  </si>
  <si>
    <t>Муфта комбинированная 32 х 1 1\4</t>
  </si>
  <si>
    <t>Муфта разъемная 32х1 1/4 м</t>
  </si>
  <si>
    <t>Дюбель -гвоздь 6К40 с цилиндрическим бортиком</t>
  </si>
  <si>
    <t>Лента перфорированная (прямая) 25*0,55</t>
  </si>
  <si>
    <t>Замена канализационных труб д. 110</t>
  </si>
  <si>
    <t>Круг по металлу 180</t>
  </si>
  <si>
    <t>Патрубок компенсационный РР 110</t>
  </si>
  <si>
    <t>Труба канализационная п/пр D 110 L1,5м</t>
  </si>
  <si>
    <t>Труба канализационная п/пр D 110 L2,0м</t>
  </si>
  <si>
    <t>июль</t>
  </si>
  <si>
    <t>Шпатлевка фасадная "Боларс"</t>
  </si>
  <si>
    <t>Шпатлевка финишная</t>
  </si>
  <si>
    <t>Частичный ремонт в подъезде</t>
  </si>
  <si>
    <t>Ремонт канализационных труб д. 110</t>
  </si>
  <si>
    <t xml:space="preserve">Крестовина 110 </t>
  </si>
  <si>
    <t>Переход 110х50</t>
  </si>
  <si>
    <t>Трайник 110 х90</t>
  </si>
  <si>
    <t>Труба 110 х 0.15</t>
  </si>
  <si>
    <t>Труба 50х1,0</t>
  </si>
  <si>
    <t>Установка на стояке отопления</t>
  </si>
  <si>
    <t>Заглушка 20</t>
  </si>
  <si>
    <t>Изоляция электропровода в щитке</t>
  </si>
  <si>
    <t>Освещение мест общего пользования</t>
  </si>
  <si>
    <t>авг</t>
  </si>
  <si>
    <t>Замена канализационного стояка 110</t>
  </si>
  <si>
    <t>Переход полипропиленовый канализационный чугун\пл.</t>
  </si>
  <si>
    <t>Труба 110 (2 М)</t>
  </si>
  <si>
    <t>Труба 110 х 0.5</t>
  </si>
  <si>
    <t>Труба канализационная 50*2000</t>
  </si>
  <si>
    <t>Тройник 1/2</t>
  </si>
  <si>
    <t xml:space="preserve">Ремонт стояка канализации </t>
  </si>
  <si>
    <t>Ремонт стояка х/в</t>
  </si>
  <si>
    <t>август</t>
  </si>
  <si>
    <t>Замок навесной установлен на подвальное помещение</t>
  </si>
  <si>
    <t>Изделия их ПВХ (окна)</t>
  </si>
  <si>
    <t>Чеканка канализационных труб</t>
  </si>
  <si>
    <t>Канат смоляной</t>
  </si>
  <si>
    <t>Установлены в подъезде дома</t>
  </si>
  <si>
    <t>Ремонт кровли козырька</t>
  </si>
  <si>
    <t>Лист оцинкованный (1,25х2,5х0,5)</t>
  </si>
  <si>
    <t>Профнастил С20 1150х3000</t>
  </si>
  <si>
    <t>Саморез 3,8 х64</t>
  </si>
  <si>
    <t>Саморез кровельный (оцинкованный) со сверлом Д-8 4,8х51</t>
  </si>
  <si>
    <t>Сталь оц. 0,6х1250х2500</t>
  </si>
  <si>
    <t>Частичный рем. цоколя</t>
  </si>
  <si>
    <t>Установка датчиков движения в подъезде</t>
  </si>
  <si>
    <t>Датчик движения ДД  010 бел.</t>
  </si>
  <si>
    <t>Датчик движения ДД  009 бел.</t>
  </si>
  <si>
    <t>сентябрь</t>
  </si>
  <si>
    <t>Дверь подъездная с боковой вставкой</t>
  </si>
  <si>
    <t>Замена дверей в подъезд</t>
  </si>
  <si>
    <t>сен.</t>
  </si>
  <si>
    <t>Ремонт подъездной двери</t>
  </si>
  <si>
    <t>Электроды ЛЭЗМР-3С 3мм</t>
  </si>
  <si>
    <t>окт</t>
  </si>
  <si>
    <t>Герметик</t>
  </si>
  <si>
    <t>Манжет 123*110</t>
  </si>
  <si>
    <t>Отвод 110 х 45</t>
  </si>
  <si>
    <t>Патрубок ком Д110</t>
  </si>
  <si>
    <t>Ревизия п/пр 110</t>
  </si>
  <si>
    <t>Труба 110  х 1м</t>
  </si>
  <si>
    <t>Замена ламп освещения</t>
  </si>
  <si>
    <t>Замена в электрощите.</t>
  </si>
  <si>
    <t>Сжим У-733 МУЗ</t>
  </si>
  <si>
    <t xml:space="preserve">Замена канализационных труб </t>
  </si>
  <si>
    <t>октябрь</t>
  </si>
  <si>
    <t>Ревизия задвижек х/в 110</t>
  </si>
  <si>
    <t>Полотно для ножовки по металлу</t>
  </si>
  <si>
    <t>Техпластина ТМКЦ 4мм</t>
  </si>
  <si>
    <t>Зажим анкерный</t>
  </si>
  <si>
    <t>Установлены на стояках г/в</t>
  </si>
  <si>
    <t>Кран 1/2 VT</t>
  </si>
  <si>
    <t>окт.</t>
  </si>
  <si>
    <t>Замена кранов на стояках отопления</t>
  </si>
  <si>
    <t>Кран YT 1\2чч</t>
  </si>
  <si>
    <t>Кран американка 3\4    VALTEK</t>
  </si>
  <si>
    <t>Круг по металлу</t>
  </si>
  <si>
    <t>Лён/шт</t>
  </si>
  <si>
    <t>Муфта комб 20 х 1\2 нар</t>
  </si>
  <si>
    <t>Муфта комб 25х1\2 вн.р.</t>
  </si>
  <si>
    <t>Муфта комб. 25х3\4в.р.</t>
  </si>
  <si>
    <t>Тройник 25х20х25</t>
  </si>
  <si>
    <t>Установка на вытяжной трубе</t>
  </si>
  <si>
    <t>Зонт Д-100</t>
  </si>
  <si>
    <t>Установка оконных блоков</t>
  </si>
  <si>
    <t>Ремонт освещения в подъезде</t>
  </si>
  <si>
    <t>Сжим У-739 МУЗ (1,5-2,5\4-10)</t>
  </si>
  <si>
    <t>ноябрь</t>
  </si>
  <si>
    <t>Стеклоизол П-3.0 (с/т) 15м.</t>
  </si>
  <si>
    <t>Стеклокром К-4.5 (с/т) 10 кв.м.</t>
  </si>
  <si>
    <t>Замена в электрощите</t>
  </si>
  <si>
    <t>нояб.</t>
  </si>
  <si>
    <t>Замена  в местах общего пользования</t>
  </si>
  <si>
    <t>Теплоизоляция вытяжных труб</t>
  </si>
  <si>
    <t>Рубероид (15 м/п)</t>
  </si>
  <si>
    <t>Замена окон в подъезде</t>
  </si>
  <si>
    <t>дек.</t>
  </si>
  <si>
    <t>Замена канализационных труб диаметр 110</t>
  </si>
  <si>
    <t>Круг отр. 115 х1</t>
  </si>
  <si>
    <t>Переход 123х110</t>
  </si>
  <si>
    <t>Труба 110  х 3м</t>
  </si>
  <si>
    <t>декабрь</t>
  </si>
  <si>
    <t>дек</t>
  </si>
  <si>
    <t>Частичный ремонт отмостки</t>
  </si>
  <si>
    <t>Замена канализационных труб д.50</t>
  </si>
  <si>
    <t>Труба  D-50 L=2000</t>
  </si>
  <si>
    <t>Переход с манжетом 73-50</t>
  </si>
  <si>
    <t>Манжет 73х50</t>
  </si>
  <si>
    <t>Угол 50 х 90</t>
  </si>
  <si>
    <t>Муфта комб. 25 *3/4 ВР</t>
  </si>
  <si>
    <t>Муфта п\п 25</t>
  </si>
  <si>
    <t>Кран американка YT 1\2 бабочка</t>
  </si>
  <si>
    <t>Тройник п/п 20</t>
  </si>
  <si>
    <t>Труба полипропиленовая 25</t>
  </si>
  <si>
    <t>Угол 25х45</t>
  </si>
  <si>
    <t>Уголок п\п 20\90</t>
  </si>
  <si>
    <t>Замок навесной</t>
  </si>
  <si>
    <t>январь</t>
  </si>
  <si>
    <t>Техническое обслуживание газового оборудования</t>
  </si>
  <si>
    <t>Техническое обслуживание вентканалов</t>
  </si>
  <si>
    <t>Доходы от управления за год.</t>
  </si>
  <si>
    <t>Задолженность населения за услуги ЖКХ по состоянию на 01.01.2016г.</t>
  </si>
  <si>
    <t>Отчет управляющей организации ООО "Жилсервис" 2015г.</t>
  </si>
  <si>
    <t>Индивидуальное потребление электроэнергии</t>
  </si>
  <si>
    <t>Оплата за электроэнергию</t>
  </si>
  <si>
    <t>Прочие расходы</t>
  </si>
  <si>
    <t>Асфальтирование придомовой территории</t>
  </si>
  <si>
    <t>Доходы от использования мест общего пользования</t>
  </si>
  <si>
    <t>Расчетно-кассовое обслуж. (услуги банка, почты).</t>
  </si>
  <si>
    <t>Финансовый результат (перерасход)</t>
  </si>
  <si>
    <t>Перерасход средств за 2014г.</t>
  </si>
  <si>
    <t>Аварийно-заявочный ремонт, подготовка дома к сезонной эксплуатации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</si>
</sst>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\-#,##0.00"/>
    <numFmt numFmtId="174" formatCode="0.00;[Red]\-0.00"/>
    <numFmt numFmtId="175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2060"/>
      <name val="Arial Cyr"/>
      <family val="0"/>
    </font>
    <font>
      <b/>
      <sz val="10"/>
      <color rgb="FF002060"/>
      <name val="Arial Cyr"/>
      <family val="0"/>
    </font>
    <font>
      <sz val="9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textRotation="90" wrapText="1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1" fillId="0" borderId="11" xfId="0" applyNumberFormat="1" applyFont="1" applyBorder="1" applyAlignment="1">
      <alignment vertical="center" textRotation="90" wrapTex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textRotation="90"/>
    </xf>
    <xf numFmtId="1" fontId="1" fillId="0" borderId="11" xfId="0" applyNumberFormat="1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0" xfId="0" applyFill="1" applyBorder="1" applyAlignment="1">
      <alignment/>
    </xf>
    <xf numFmtId="1" fontId="0" fillId="0" borderId="10" xfId="0" applyNumberFormat="1" applyFont="1" applyBorder="1" applyAlignment="1">
      <alignment vertical="center" textRotation="90" wrapText="1"/>
    </xf>
    <xf numFmtId="0" fontId="0" fillId="0" borderId="10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5" fillId="0" borderId="10" xfId="52" applyNumberFormat="1" applyFont="1" applyFill="1" applyBorder="1" applyAlignment="1">
      <alignment vertical="top" wrapText="1"/>
      <protection/>
    </xf>
    <xf numFmtId="0" fontId="0" fillId="0" borderId="10" xfId="0" applyNumberFormat="1" applyBorder="1" applyAlignment="1">
      <alignment horizontal="center"/>
    </xf>
    <xf numFmtId="0" fontId="6" fillId="0" borderId="10" xfId="52" applyNumberFormat="1" applyFont="1" applyBorder="1" applyAlignment="1">
      <alignment horizontal="left" vertical="top" wrapText="1" indent="8"/>
      <protection/>
    </xf>
    <xf numFmtId="0" fontId="6" fillId="0" borderId="10" xfId="52" applyNumberFormat="1" applyFont="1" applyBorder="1" applyAlignment="1">
      <alignment horizontal="center" vertical="top"/>
      <protection/>
    </xf>
    <xf numFmtId="2" fontId="0" fillId="0" borderId="10" xfId="0" applyNumberFormat="1" applyFont="1" applyBorder="1" applyAlignment="1">
      <alignment vertical="center" textRotation="90" wrapText="1"/>
    </xf>
    <xf numFmtId="0" fontId="6" fillId="0" borderId="10" xfId="52" applyNumberFormat="1" applyFont="1" applyBorder="1" applyAlignment="1">
      <alignment vertical="top" wrapText="1"/>
      <protection/>
    </xf>
    <xf numFmtId="0" fontId="5" fillId="34" borderId="10" xfId="52" applyNumberFormat="1" applyFont="1" applyFill="1" applyBorder="1" applyAlignment="1">
      <alignment vertical="top" wrapText="1"/>
      <protection/>
    </xf>
    <xf numFmtId="0" fontId="36" fillId="34" borderId="10" xfId="0" applyFont="1" applyFill="1" applyBorder="1" applyAlignment="1">
      <alignment/>
    </xf>
    <xf numFmtId="0" fontId="5" fillId="0" borderId="10" xfId="52" applyNumberFormat="1" applyFont="1" applyBorder="1" applyAlignment="1">
      <alignment horizontal="left" vertical="top" wrapText="1"/>
      <protection/>
    </xf>
    <xf numFmtId="0" fontId="5" fillId="34" borderId="10" xfId="52" applyNumberFormat="1" applyFont="1" applyFill="1" applyBorder="1" applyAlignment="1">
      <alignment horizontal="left" vertical="top" wrapText="1"/>
      <protection/>
    </xf>
    <xf numFmtId="1" fontId="0" fillId="0" borderId="13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172" fontId="6" fillId="0" borderId="10" xfId="53" applyNumberFormat="1" applyFont="1" applyBorder="1" applyAlignment="1">
      <alignment horizontal="right" vertical="top"/>
      <protection/>
    </xf>
    <xf numFmtId="174" fontId="6" fillId="0" borderId="10" xfId="53" applyNumberFormat="1" applyFont="1" applyBorder="1" applyAlignment="1">
      <alignment horizontal="right" vertical="top"/>
      <protection/>
    </xf>
    <xf numFmtId="0" fontId="5" fillId="34" borderId="10" xfId="53" applyNumberFormat="1" applyFont="1" applyFill="1" applyBorder="1" applyAlignment="1">
      <alignment vertical="top" wrapText="1"/>
      <protection/>
    </xf>
    <xf numFmtId="0" fontId="6" fillId="0" borderId="10" xfId="53" applyNumberFormat="1" applyFont="1" applyBorder="1" applyAlignment="1">
      <alignment vertical="top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172" fontId="0" fillId="0" borderId="10" xfId="0" applyNumberFormat="1" applyBorder="1" applyAlignment="1">
      <alignment/>
    </xf>
    <xf numFmtId="174" fontId="6" fillId="0" borderId="10" xfId="53" applyNumberFormat="1" applyFont="1" applyBorder="1" applyAlignment="1">
      <alignment horizontal="center" vertical="top"/>
      <protection/>
    </xf>
    <xf numFmtId="0" fontId="36" fillId="34" borderId="10" xfId="0" applyFont="1" applyFill="1" applyBorder="1" applyAlignment="1">
      <alignment/>
    </xf>
    <xf numFmtId="175" fontId="6" fillId="0" borderId="10" xfId="54" applyNumberFormat="1" applyFont="1" applyBorder="1" applyAlignment="1">
      <alignment horizontal="right" vertical="top"/>
      <protection/>
    </xf>
    <xf numFmtId="174" fontId="6" fillId="0" borderId="10" xfId="54" applyNumberFormat="1" applyFont="1" applyBorder="1" applyAlignment="1">
      <alignment horizontal="right" vertical="top"/>
      <protection/>
    </xf>
    <xf numFmtId="0" fontId="6" fillId="0" borderId="10" xfId="54" applyNumberFormat="1" applyFont="1" applyBorder="1" applyAlignment="1">
      <alignment vertical="top" wrapText="1"/>
      <protection/>
    </xf>
    <xf numFmtId="173" fontId="6" fillId="0" borderId="10" xfId="54" applyNumberFormat="1" applyFont="1" applyBorder="1" applyAlignment="1">
      <alignment horizontal="right" vertical="top"/>
      <protection/>
    </xf>
    <xf numFmtId="0" fontId="0" fillId="0" borderId="16" xfId="0" applyBorder="1" applyAlignment="1">
      <alignment horizontal="center" textRotation="90"/>
    </xf>
    <xf numFmtId="0" fontId="6" fillId="0" borderId="10" xfId="54" applyNumberFormat="1" applyFont="1" applyBorder="1" applyAlignment="1">
      <alignment horizontal="right" vertical="top"/>
      <protection/>
    </xf>
    <xf numFmtId="0" fontId="1" fillId="37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174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/>
    </xf>
    <xf numFmtId="174" fontId="1" fillId="37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46" fillId="0" borderId="13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8" fillId="0" borderId="10" xfId="52" applyNumberFormat="1" applyFont="1" applyBorder="1" applyAlignment="1">
      <alignment horizontal="center" vertical="top"/>
      <protection/>
    </xf>
    <xf numFmtId="174" fontId="48" fillId="0" borderId="10" xfId="53" applyNumberFormat="1" applyFont="1" applyBorder="1" applyAlignment="1">
      <alignment horizontal="right" vertical="top"/>
      <protection/>
    </xf>
    <xf numFmtId="1" fontId="48" fillId="0" borderId="10" xfId="53" applyNumberFormat="1" applyFont="1" applyBorder="1" applyAlignment="1">
      <alignment horizontal="center" vertical="top"/>
      <protection/>
    </xf>
    <xf numFmtId="0" fontId="5" fillId="37" borderId="10" xfId="52" applyNumberFormat="1" applyFont="1" applyFill="1" applyBorder="1" applyAlignment="1">
      <alignment horizontal="center" vertical="top"/>
      <protection/>
    </xf>
    <xf numFmtId="0" fontId="1" fillId="38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center" textRotation="90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left" vertical="center" wrapText="1"/>
    </xf>
    <xf numFmtId="1" fontId="1" fillId="36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 wrapText="1"/>
    </xf>
    <xf numFmtId="1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1" fontId="1" fillId="37" borderId="12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0" fillId="0" borderId="12" xfId="0" applyNumberFormat="1" applyBorder="1" applyAlignment="1">
      <alignment horizontal="center"/>
    </xf>
    <xf numFmtId="2" fontId="1" fillId="37" borderId="10" xfId="0" applyNumberFormat="1" applyFont="1" applyFill="1" applyBorder="1" applyAlignment="1">
      <alignment/>
    </xf>
    <xf numFmtId="1" fontId="1" fillId="37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47" fillId="37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6" fillId="0" borderId="10" xfId="54" applyNumberFormat="1" applyFont="1" applyBorder="1" applyAlignment="1">
      <alignment horizontal="center" vertical="top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textRotation="90"/>
    </xf>
    <xf numFmtId="2" fontId="0" fillId="0" borderId="12" xfId="0" applyNumberFormat="1" applyFont="1" applyBorder="1" applyAlignment="1">
      <alignment horizontal="center" vertical="center" textRotation="90" wrapText="1"/>
    </xf>
    <xf numFmtId="2" fontId="0" fillId="0" borderId="13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3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textRotation="90" wrapText="1"/>
    </xf>
    <xf numFmtId="1" fontId="1" fillId="0" borderId="13" xfId="0" applyNumberFormat="1" applyFont="1" applyBorder="1" applyAlignment="1">
      <alignment horizontal="center" vertical="center" textRotation="90" wrapText="1"/>
    </xf>
    <xf numFmtId="1" fontId="0" fillId="0" borderId="12" xfId="0" applyNumberFormat="1" applyFont="1" applyBorder="1" applyAlignment="1">
      <alignment horizontal="center" vertical="center" textRotation="90" wrapText="1"/>
    </xf>
    <xf numFmtId="1" fontId="0" fillId="0" borderId="13" xfId="0" applyNumberFormat="1" applyFont="1" applyBorder="1" applyAlignment="1">
      <alignment horizontal="center" vertical="center" textRotation="90" wrapText="1"/>
    </xf>
    <xf numFmtId="1" fontId="0" fillId="0" borderId="15" xfId="0" applyNumberFormat="1" applyFont="1" applyBorder="1" applyAlignment="1">
      <alignment horizontal="center" vertical="center" textRotation="90" wrapText="1"/>
    </xf>
    <xf numFmtId="1" fontId="0" fillId="0" borderId="15" xfId="0" applyNumberFormat="1" applyFont="1" applyBorder="1" applyAlignment="1">
      <alignment horizontal="center" vertical="center" textRotation="90" wrapText="1"/>
    </xf>
    <xf numFmtId="1" fontId="0" fillId="0" borderId="13" xfId="0" applyNumberFormat="1" applyFont="1" applyBorder="1" applyAlignment="1">
      <alignment horizontal="center" vertical="center" textRotation="90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36" sqref="B36:D36"/>
    </sheetView>
  </sheetViews>
  <sheetFormatPr defaultColWidth="9.00390625" defaultRowHeight="12.75"/>
  <cols>
    <col min="1" max="1" width="3.375" style="0" customWidth="1"/>
    <col min="2" max="2" width="51.375" style="0" customWidth="1"/>
    <col min="3" max="3" width="5.25390625" style="0" customWidth="1"/>
    <col min="4" max="4" width="9.00390625" style="0" customWidth="1"/>
    <col min="5" max="5" width="0.12890625" style="0" customWidth="1"/>
    <col min="6" max="6" width="11.00390625" style="0" customWidth="1"/>
  </cols>
  <sheetData>
    <row r="1" spans="1:6" ht="15.75" customHeight="1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10</v>
      </c>
      <c r="B2" s="188"/>
      <c r="C2" s="188"/>
      <c r="D2" s="188"/>
      <c r="E2" s="188"/>
      <c r="F2" s="189"/>
    </row>
    <row r="3" spans="1:6" ht="12.75">
      <c r="A3" s="19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28.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16.5" customHeight="1" hidden="1">
      <c r="A5" s="42"/>
      <c r="B5" s="3"/>
      <c r="C5" s="1"/>
      <c r="D5" s="1"/>
      <c r="E5" s="1"/>
      <c r="F5" s="7">
        <v>11.4284</v>
      </c>
    </row>
    <row r="6" spans="1:6" ht="14.25" customHeight="1">
      <c r="A6" s="42" t="s">
        <v>0</v>
      </c>
      <c r="B6" s="3" t="s">
        <v>1</v>
      </c>
      <c r="C6" s="1"/>
      <c r="D6" s="1"/>
      <c r="E6" s="1"/>
      <c r="F6" s="1"/>
    </row>
    <row r="7" spans="1:6" ht="15.75" customHeight="1">
      <c r="A7" s="173" t="s">
        <v>82</v>
      </c>
      <c r="B7" s="11" t="s">
        <v>87</v>
      </c>
      <c r="C7" s="14"/>
      <c r="D7" s="14"/>
      <c r="E7" s="14"/>
      <c r="F7" s="15"/>
    </row>
    <row r="8" spans="1:6" ht="12.75" customHeight="1">
      <c r="A8" s="174"/>
      <c r="B8" s="1" t="s">
        <v>88</v>
      </c>
      <c r="C8" s="15">
        <v>1</v>
      </c>
      <c r="D8" s="15">
        <v>420</v>
      </c>
      <c r="E8" s="167">
        <v>3520</v>
      </c>
      <c r="F8" s="177">
        <f>E8*F5</f>
        <v>40227.968</v>
      </c>
    </row>
    <row r="9" spans="1:6" ht="12.75">
      <c r="A9" s="174"/>
      <c r="B9" s="1" t="s">
        <v>89</v>
      </c>
      <c r="C9" s="15">
        <v>1</v>
      </c>
      <c r="D9" s="15">
        <v>225</v>
      </c>
      <c r="E9" s="168"/>
      <c r="F9" s="178"/>
    </row>
    <row r="10" spans="1:6" ht="12.75">
      <c r="A10" s="174"/>
      <c r="B10" s="1" t="s">
        <v>90</v>
      </c>
      <c r="C10" s="15">
        <v>50</v>
      </c>
      <c r="D10" s="15">
        <v>65</v>
      </c>
      <c r="E10" s="168"/>
      <c r="F10" s="178"/>
    </row>
    <row r="11" spans="1:6" ht="12.75">
      <c r="A11" s="174"/>
      <c r="B11" s="1" t="s">
        <v>91</v>
      </c>
      <c r="C11" s="15">
        <v>1</v>
      </c>
      <c r="D11" s="15">
        <v>790</v>
      </c>
      <c r="E11" s="168"/>
      <c r="F11" s="178"/>
    </row>
    <row r="12" spans="1:6" ht="12.75">
      <c r="A12" s="174"/>
      <c r="B12" s="1" t="s">
        <v>92</v>
      </c>
      <c r="C12" s="15">
        <v>1</v>
      </c>
      <c r="D12" s="15">
        <v>420</v>
      </c>
      <c r="E12" s="168"/>
      <c r="F12" s="178"/>
    </row>
    <row r="13" spans="1:6" ht="12.75">
      <c r="A13" s="174"/>
      <c r="B13" s="1" t="s">
        <v>93</v>
      </c>
      <c r="C13" s="15">
        <v>1</v>
      </c>
      <c r="D13" s="15">
        <v>810</v>
      </c>
      <c r="E13" s="168"/>
      <c r="F13" s="178"/>
    </row>
    <row r="14" spans="1:6" ht="11.25" customHeight="1">
      <c r="A14" s="175"/>
      <c r="B14" s="71" t="s">
        <v>94</v>
      </c>
      <c r="C14" s="85">
        <v>12</v>
      </c>
      <c r="D14" s="85">
        <v>790</v>
      </c>
      <c r="E14" s="176"/>
      <c r="F14" s="179"/>
    </row>
    <row r="15" spans="1:6" ht="14.25" customHeight="1">
      <c r="A15" s="173" t="s">
        <v>146</v>
      </c>
      <c r="B15" s="32" t="s">
        <v>152</v>
      </c>
      <c r="C15" s="15"/>
      <c r="D15" s="15"/>
      <c r="E15" s="57"/>
      <c r="F15" s="59"/>
    </row>
    <row r="16" spans="1:6" ht="14.25" customHeight="1">
      <c r="A16" s="174"/>
      <c r="B16" s="1" t="s">
        <v>153</v>
      </c>
      <c r="C16" s="15">
        <v>0.5</v>
      </c>
      <c r="D16" s="15">
        <v>325</v>
      </c>
      <c r="E16" s="167">
        <v>4389.6</v>
      </c>
      <c r="F16" s="177">
        <f>E16*F5</f>
        <v>50166.104640000005</v>
      </c>
    </row>
    <row r="17" spans="1:6" ht="14.25" customHeight="1">
      <c r="A17" s="174"/>
      <c r="B17" s="1" t="s">
        <v>154</v>
      </c>
      <c r="C17" s="15">
        <v>5</v>
      </c>
      <c r="D17" s="17">
        <v>3550</v>
      </c>
      <c r="E17" s="168"/>
      <c r="F17" s="178"/>
    </row>
    <row r="18" spans="1:6" ht="14.25" customHeight="1">
      <c r="A18" s="174"/>
      <c r="B18" s="1" t="s">
        <v>155</v>
      </c>
      <c r="C18" s="15">
        <v>35</v>
      </c>
      <c r="D18" s="15">
        <v>33.25</v>
      </c>
      <c r="E18" s="168"/>
      <c r="F18" s="178"/>
    </row>
    <row r="19" spans="1:6" ht="14.25" customHeight="1">
      <c r="A19" s="174"/>
      <c r="B19" s="1" t="s">
        <v>156</v>
      </c>
      <c r="C19" s="15">
        <v>38</v>
      </c>
      <c r="D19" s="15">
        <v>70.95</v>
      </c>
      <c r="E19" s="168"/>
      <c r="F19" s="178"/>
    </row>
    <row r="20" spans="1:6" ht="14.25" customHeight="1">
      <c r="A20" s="175"/>
      <c r="B20" s="1" t="s">
        <v>157</v>
      </c>
      <c r="C20" s="15">
        <v>1.425</v>
      </c>
      <c r="D20" s="15">
        <v>410.4</v>
      </c>
      <c r="E20" s="168"/>
      <c r="F20" s="178"/>
    </row>
    <row r="21" spans="1:6" ht="14.25" customHeight="1">
      <c r="A21" s="173" t="s">
        <v>201</v>
      </c>
      <c r="B21" s="111" t="s">
        <v>207</v>
      </c>
      <c r="C21" s="104"/>
      <c r="D21" s="105"/>
      <c r="E21" s="16"/>
      <c r="F21" s="43"/>
    </row>
    <row r="22" spans="1:6" ht="14.25" customHeight="1">
      <c r="A22" s="174"/>
      <c r="B22" s="107" t="s">
        <v>208</v>
      </c>
      <c r="C22" s="108">
        <v>1</v>
      </c>
      <c r="D22" s="110">
        <v>310</v>
      </c>
      <c r="E22" s="180">
        <v>1086.24</v>
      </c>
      <c r="F22" s="177">
        <f>E22*F5</f>
        <v>12413.985216</v>
      </c>
    </row>
    <row r="23" spans="1:6" ht="14.25" customHeight="1">
      <c r="A23" s="175"/>
      <c r="B23" s="107" t="s">
        <v>94</v>
      </c>
      <c r="C23" s="108">
        <v>12</v>
      </c>
      <c r="D23" s="110">
        <v>776.24</v>
      </c>
      <c r="E23" s="181"/>
      <c r="F23" s="179"/>
    </row>
    <row r="24" spans="1:6" ht="14.25" customHeight="1">
      <c r="A24" s="62"/>
      <c r="B24" s="4"/>
      <c r="C24" s="15"/>
      <c r="D24" s="125">
        <f>SUM(D8:D23)</f>
        <v>8995.839999999998</v>
      </c>
      <c r="E24" s="83"/>
      <c r="F24" s="147">
        <f>SUM(F8:F23)</f>
        <v>102808.057856</v>
      </c>
    </row>
    <row r="25" spans="1:6" ht="12.75" customHeight="1">
      <c r="A25" s="5" t="s">
        <v>2</v>
      </c>
      <c r="B25" s="169" t="s">
        <v>3</v>
      </c>
      <c r="C25" s="170"/>
      <c r="D25" s="1"/>
      <c r="E25" s="1"/>
      <c r="F25" s="39"/>
    </row>
    <row r="26" spans="1:6" ht="14.25" customHeight="1">
      <c r="A26" s="6"/>
      <c r="B26" s="186" t="s">
        <v>7</v>
      </c>
      <c r="C26" s="186"/>
      <c r="D26" s="186"/>
      <c r="E26" s="137"/>
      <c r="F26" s="39">
        <v>17149.14</v>
      </c>
    </row>
    <row r="27" spans="1:6" ht="13.5" customHeight="1">
      <c r="A27" s="44"/>
      <c r="B27" s="192" t="s">
        <v>4</v>
      </c>
      <c r="C27" s="193"/>
      <c r="D27" s="193"/>
      <c r="E27" s="41"/>
      <c r="F27" s="39">
        <v>37696.1</v>
      </c>
    </row>
    <row r="28" spans="1:6" ht="12.75" customHeight="1">
      <c r="A28" s="40"/>
      <c r="B28" s="194" t="s">
        <v>233</v>
      </c>
      <c r="C28" s="195"/>
      <c r="D28" s="195"/>
      <c r="E28" s="137"/>
      <c r="F28" s="39">
        <v>1368.84</v>
      </c>
    </row>
    <row r="29" spans="1:6" ht="12.75" customHeight="1">
      <c r="A29" s="40"/>
      <c r="B29" s="182" t="s">
        <v>30</v>
      </c>
      <c r="C29" s="183"/>
      <c r="D29" s="183"/>
      <c r="E29" s="78"/>
      <c r="F29" s="39">
        <v>1709.26</v>
      </c>
    </row>
    <row r="30" spans="1:6" ht="12.75" customHeight="1">
      <c r="A30" s="40"/>
      <c r="B30" s="182" t="s">
        <v>237</v>
      </c>
      <c r="C30" s="183"/>
      <c r="D30" s="183"/>
      <c r="E30" s="78"/>
      <c r="F30" s="39">
        <v>170969.1</v>
      </c>
    </row>
    <row r="31" spans="1:6" ht="12.75" customHeight="1">
      <c r="A31" s="40"/>
      <c r="B31" s="182" t="s">
        <v>8</v>
      </c>
      <c r="C31" s="183"/>
      <c r="D31" s="183"/>
      <c r="E31" s="78"/>
      <c r="F31" s="39">
        <v>7562.51</v>
      </c>
    </row>
    <row r="32" spans="1:6" ht="12.75" customHeight="1">
      <c r="A32" s="40"/>
      <c r="B32" s="182" t="s">
        <v>242</v>
      </c>
      <c r="C32" s="183"/>
      <c r="D32" s="183"/>
      <c r="E32" s="78"/>
      <c r="F32" s="39">
        <v>0</v>
      </c>
    </row>
    <row r="33" spans="1:6" ht="12.75">
      <c r="A33" s="40"/>
      <c r="B33" s="198" t="s">
        <v>9</v>
      </c>
      <c r="C33" s="199"/>
      <c r="D33" s="199"/>
      <c r="E33" s="141">
        <v>0</v>
      </c>
      <c r="F33" s="142">
        <f>SUM(F24:F32)</f>
        <v>339263.007856</v>
      </c>
    </row>
    <row r="34" spans="1:6" ht="12.75" customHeight="1">
      <c r="A34" s="40"/>
      <c r="B34" s="200" t="s">
        <v>234</v>
      </c>
      <c r="C34" s="201"/>
      <c r="D34" s="201"/>
      <c r="E34" s="143">
        <v>98653</v>
      </c>
      <c r="F34" s="144">
        <v>69642</v>
      </c>
    </row>
    <row r="35" spans="1:6" ht="12.75">
      <c r="A35" s="7"/>
      <c r="B35" s="184" t="s">
        <v>238</v>
      </c>
      <c r="C35" s="185"/>
      <c r="D35" s="185"/>
      <c r="E35" s="136"/>
      <c r="F35" s="39">
        <v>147534</v>
      </c>
    </row>
    <row r="36" spans="1:6" ht="12.75">
      <c r="A36" s="7"/>
      <c r="B36" s="184" t="s">
        <v>241</v>
      </c>
      <c r="C36" s="185"/>
      <c r="D36" s="185"/>
      <c r="E36" s="136"/>
      <c r="F36" s="39">
        <v>4200</v>
      </c>
    </row>
    <row r="37" spans="1:6" ht="12.75">
      <c r="A37" s="7"/>
      <c r="B37" s="157"/>
      <c r="C37" s="158"/>
      <c r="D37" s="158"/>
      <c r="E37" s="136"/>
      <c r="F37" s="39"/>
    </row>
    <row r="38" spans="1:6" ht="12" customHeight="1">
      <c r="A38" s="7"/>
      <c r="B38" s="202" t="s">
        <v>243</v>
      </c>
      <c r="C38" s="203"/>
      <c r="D38" s="203"/>
      <c r="E38" s="145">
        <v>98653</v>
      </c>
      <c r="F38" s="146">
        <f>F35+F36-F33</f>
        <v>-187529.00785599998</v>
      </c>
    </row>
    <row r="39" spans="1:6" ht="12" customHeight="1">
      <c r="A39" s="7"/>
      <c r="B39" s="196" t="s">
        <v>235</v>
      </c>
      <c r="C39" s="197"/>
      <c r="D39" s="197"/>
      <c r="E39" s="77">
        <v>32269</v>
      </c>
      <c r="F39" s="153">
        <v>100512</v>
      </c>
    </row>
  </sheetData>
  <sheetProtection/>
  <mergeCells count="30">
    <mergeCell ref="B28:D28"/>
    <mergeCell ref="B29:D29"/>
    <mergeCell ref="B31:D31"/>
    <mergeCell ref="B39:D39"/>
    <mergeCell ref="B32:D32"/>
    <mergeCell ref="B33:D33"/>
    <mergeCell ref="B34:D34"/>
    <mergeCell ref="B38:D38"/>
    <mergeCell ref="B30:D30"/>
    <mergeCell ref="B35:D35"/>
    <mergeCell ref="B36:D36"/>
    <mergeCell ref="B26:D26"/>
    <mergeCell ref="A1:F1"/>
    <mergeCell ref="A2:F2"/>
    <mergeCell ref="F3:F4"/>
    <mergeCell ref="A3:A4"/>
    <mergeCell ref="B3:B4"/>
    <mergeCell ref="B27:D27"/>
    <mergeCell ref="A21:A23"/>
    <mergeCell ref="E22:E23"/>
    <mergeCell ref="F22:F23"/>
    <mergeCell ref="A15:A20"/>
    <mergeCell ref="F16:F20"/>
    <mergeCell ref="B25:C25"/>
    <mergeCell ref="E16:E20"/>
    <mergeCell ref="C3:D3"/>
    <mergeCell ref="E3:E4"/>
    <mergeCell ref="A7:A14"/>
    <mergeCell ref="E8:E14"/>
    <mergeCell ref="F8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7" sqref="B37:D37"/>
    </sheetView>
  </sheetViews>
  <sheetFormatPr defaultColWidth="9.00390625" defaultRowHeight="12.75"/>
  <cols>
    <col min="1" max="1" width="3.375" style="0" customWidth="1"/>
    <col min="2" max="2" width="50.25390625" style="0" customWidth="1"/>
    <col min="3" max="3" width="5.125" style="0" customWidth="1"/>
    <col min="4" max="4" width="9.625" style="0" customWidth="1"/>
    <col min="5" max="5" width="10.25390625" style="0" hidden="1" customWidth="1"/>
    <col min="6" max="6" width="11.2539062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19</v>
      </c>
      <c r="B2" s="188"/>
      <c r="C2" s="188"/>
      <c r="D2" s="188"/>
      <c r="E2" s="188"/>
      <c r="F2" s="189"/>
    </row>
    <row r="3" spans="1:6" ht="12.75" customHeight="1">
      <c r="A3" s="231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22.5" customHeight="1">
      <c r="A4" s="232"/>
      <c r="B4" s="172"/>
      <c r="C4" s="2" t="s">
        <v>5</v>
      </c>
      <c r="D4" s="2" t="s">
        <v>25</v>
      </c>
      <c r="E4" s="172"/>
      <c r="F4" s="172"/>
    </row>
    <row r="5" spans="1:6" ht="12" customHeight="1" hidden="1">
      <c r="A5" s="51"/>
      <c r="B5" s="3"/>
      <c r="C5" s="1"/>
      <c r="D5" s="1"/>
      <c r="E5" s="1"/>
      <c r="F5" s="1">
        <v>11.4284</v>
      </c>
    </row>
    <row r="6" spans="1:6" ht="12.75" customHeight="1">
      <c r="A6" s="51" t="s">
        <v>0</v>
      </c>
      <c r="B6" s="3" t="s">
        <v>1</v>
      </c>
      <c r="C6" s="1"/>
      <c r="D6" s="1"/>
      <c r="E6" s="1"/>
      <c r="F6" s="8"/>
    </row>
    <row r="7" spans="1:6" ht="12.75">
      <c r="A7" s="233" t="s">
        <v>39</v>
      </c>
      <c r="B7" s="11" t="s">
        <v>40</v>
      </c>
      <c r="C7" s="14"/>
      <c r="D7" s="14"/>
      <c r="E7" s="14"/>
      <c r="F7" s="21"/>
    </row>
    <row r="8" spans="1:6" ht="12.75">
      <c r="A8" s="234"/>
      <c r="B8" s="1" t="s">
        <v>41</v>
      </c>
      <c r="C8" s="15">
        <v>1</v>
      </c>
      <c r="D8" s="121">
        <v>126</v>
      </c>
      <c r="E8" s="13">
        <v>126</v>
      </c>
      <c r="F8" s="43">
        <f>E8*F5</f>
        <v>1439.9784</v>
      </c>
    </row>
    <row r="9" spans="1:6" ht="12.75">
      <c r="A9" s="233" t="s">
        <v>107</v>
      </c>
      <c r="B9" s="32" t="s">
        <v>108</v>
      </c>
      <c r="C9" s="15"/>
      <c r="D9" s="121"/>
      <c r="E9" s="13"/>
      <c r="F9" s="43"/>
    </row>
    <row r="10" spans="1:6" ht="12.75">
      <c r="A10" s="235"/>
      <c r="B10" s="1" t="s">
        <v>109</v>
      </c>
      <c r="C10" s="15">
        <v>50</v>
      </c>
      <c r="D10" s="127">
        <v>250</v>
      </c>
      <c r="E10" s="13">
        <v>250</v>
      </c>
      <c r="F10" s="43">
        <f>E10*F5</f>
        <v>2857.1</v>
      </c>
    </row>
    <row r="11" spans="1:6" ht="12.75">
      <c r="A11" s="235"/>
      <c r="B11" s="66" t="s">
        <v>110</v>
      </c>
      <c r="C11" s="15"/>
      <c r="D11" s="127"/>
      <c r="E11" s="13"/>
      <c r="F11" s="43"/>
    </row>
    <row r="12" spans="1:6" ht="12.75">
      <c r="A12" s="234"/>
      <c r="B12" s="1" t="s">
        <v>111</v>
      </c>
      <c r="C12" s="15">
        <v>1</v>
      </c>
      <c r="D12" s="121">
        <v>210</v>
      </c>
      <c r="E12" s="13">
        <v>210</v>
      </c>
      <c r="F12" s="43">
        <f>E12*F5</f>
        <v>2399.964</v>
      </c>
    </row>
    <row r="13" spans="1:6" ht="12.75">
      <c r="A13" s="233" t="s">
        <v>146</v>
      </c>
      <c r="B13" s="73" t="s">
        <v>136</v>
      </c>
      <c r="C13" s="37"/>
      <c r="D13" s="121"/>
      <c r="E13" s="57"/>
      <c r="F13" s="59"/>
    </row>
    <row r="14" spans="1:6" ht="12.75">
      <c r="A14" s="235"/>
      <c r="B14" s="33" t="s">
        <v>45</v>
      </c>
      <c r="C14" s="37">
        <v>10</v>
      </c>
      <c r="D14" s="127">
        <v>168.3</v>
      </c>
      <c r="E14" s="167">
        <v>325.44</v>
      </c>
      <c r="F14" s="177">
        <f>E14*F5</f>
        <v>3719.258496</v>
      </c>
    </row>
    <row r="15" spans="1:6" ht="12.75">
      <c r="A15" s="234"/>
      <c r="B15" s="91" t="s">
        <v>147</v>
      </c>
      <c r="C15" s="60">
        <v>1</v>
      </c>
      <c r="D15" s="128">
        <v>157.14</v>
      </c>
      <c r="E15" s="176"/>
      <c r="F15" s="179"/>
    </row>
    <row r="16" spans="1:6" ht="12.75">
      <c r="A16" s="233" t="s">
        <v>162</v>
      </c>
      <c r="B16" s="66" t="s">
        <v>159</v>
      </c>
      <c r="C16" s="16"/>
      <c r="D16" s="129"/>
      <c r="E16" s="16"/>
      <c r="F16" s="38"/>
    </row>
    <row r="17" spans="1:6" ht="12.75">
      <c r="A17" s="236"/>
      <c r="B17" s="23" t="s">
        <v>161</v>
      </c>
      <c r="C17" s="30">
        <v>1</v>
      </c>
      <c r="D17" s="130">
        <v>395</v>
      </c>
      <c r="E17" s="167">
        <v>436.2</v>
      </c>
      <c r="F17" s="228">
        <f>E17*F5</f>
        <v>4985.06808</v>
      </c>
    </row>
    <row r="18" spans="1:6" ht="12.75">
      <c r="A18" s="236"/>
      <c r="B18" s="67" t="s">
        <v>116</v>
      </c>
      <c r="C18" s="68">
        <v>4</v>
      </c>
      <c r="D18" s="131">
        <v>4.4</v>
      </c>
      <c r="E18" s="168"/>
      <c r="F18" s="229"/>
    </row>
    <row r="19" spans="1:6" ht="12.75">
      <c r="A19" s="236"/>
      <c r="B19" s="67" t="s">
        <v>54</v>
      </c>
      <c r="C19" s="68">
        <v>0.4</v>
      </c>
      <c r="D19" s="131">
        <v>20.8</v>
      </c>
      <c r="E19" s="168"/>
      <c r="F19" s="229"/>
    </row>
    <row r="20" spans="1:6" ht="12.75">
      <c r="A20" s="237"/>
      <c r="B20" s="69" t="s">
        <v>45</v>
      </c>
      <c r="C20" s="68">
        <v>1</v>
      </c>
      <c r="D20" s="131">
        <v>16</v>
      </c>
      <c r="E20" s="176"/>
      <c r="F20" s="230"/>
    </row>
    <row r="21" spans="1:6" ht="12.75">
      <c r="A21" s="233" t="s">
        <v>186</v>
      </c>
      <c r="B21" s="101" t="s">
        <v>184</v>
      </c>
      <c r="C21" s="95"/>
      <c r="D21" s="132"/>
      <c r="E21" s="57"/>
      <c r="F21" s="58"/>
    </row>
    <row r="22" spans="1:6" ht="12.75">
      <c r="A22" s="234"/>
      <c r="B22" s="97" t="s">
        <v>185</v>
      </c>
      <c r="C22" s="95">
        <v>3</v>
      </c>
      <c r="D22" s="132">
        <v>645</v>
      </c>
      <c r="E22" s="13">
        <v>645</v>
      </c>
      <c r="F22" s="43">
        <f>E22*F5</f>
        <v>7371.318</v>
      </c>
    </row>
    <row r="23" spans="1:6" ht="15">
      <c r="A23" s="233" t="s">
        <v>205</v>
      </c>
      <c r="B23" s="99" t="s">
        <v>206</v>
      </c>
      <c r="C23" s="104"/>
      <c r="D23" s="133"/>
      <c r="E23" s="57"/>
      <c r="F23" s="59"/>
    </row>
    <row r="24" spans="1:6" ht="12.75">
      <c r="A24" s="234"/>
      <c r="B24" s="107" t="s">
        <v>45</v>
      </c>
      <c r="C24" s="108">
        <v>10</v>
      </c>
      <c r="D24" s="134">
        <v>180</v>
      </c>
      <c r="E24" s="38">
        <v>180</v>
      </c>
      <c r="F24" s="43">
        <v>180</v>
      </c>
    </row>
    <row r="25" spans="1:6" ht="12.75">
      <c r="A25" s="152"/>
      <c r="B25" s="107" t="s">
        <v>239</v>
      </c>
      <c r="C25" s="108"/>
      <c r="D25" s="134"/>
      <c r="E25" s="38"/>
      <c r="F25" s="43">
        <v>1877</v>
      </c>
    </row>
    <row r="26" spans="1:6" ht="12.75">
      <c r="A26" s="80"/>
      <c r="B26" s="100"/>
      <c r="C26" s="95"/>
      <c r="D26" s="135">
        <f>SUM(D8:D24)</f>
        <v>2172.6400000000003</v>
      </c>
      <c r="E26" s="57"/>
      <c r="F26" s="147">
        <f>SUM(F8:F25)</f>
        <v>24829.686976</v>
      </c>
    </row>
    <row r="27" spans="1:6" ht="12.75">
      <c r="A27" s="3" t="s">
        <v>2</v>
      </c>
      <c r="B27" s="169" t="s">
        <v>3</v>
      </c>
      <c r="C27" s="170"/>
      <c r="D27" s="1"/>
      <c r="E27" s="1"/>
      <c r="F27" s="39"/>
    </row>
    <row r="28" spans="1:6" ht="13.5" customHeight="1">
      <c r="A28" s="6"/>
      <c r="B28" s="186" t="s">
        <v>7</v>
      </c>
      <c r="C28" s="186"/>
      <c r="D28" s="186"/>
      <c r="E28" s="137"/>
      <c r="F28" s="39">
        <v>69172.18</v>
      </c>
    </row>
    <row r="29" spans="1:6" ht="15" customHeight="1">
      <c r="A29" s="44"/>
      <c r="B29" s="205" t="s">
        <v>4</v>
      </c>
      <c r="C29" s="205"/>
      <c r="D29" s="205"/>
      <c r="E29" s="41"/>
      <c r="F29" s="39">
        <v>152049.8</v>
      </c>
    </row>
    <row r="30" spans="1:6" ht="12.75" customHeight="1">
      <c r="A30" s="44"/>
      <c r="B30" s="205" t="s">
        <v>232</v>
      </c>
      <c r="C30" s="205"/>
      <c r="D30" s="205"/>
      <c r="E30" s="41"/>
      <c r="F30" s="39">
        <v>16156.82</v>
      </c>
    </row>
    <row r="31" spans="1:6" ht="12.75" customHeight="1">
      <c r="A31" s="40"/>
      <c r="B31" s="186" t="s">
        <v>233</v>
      </c>
      <c r="C31" s="186"/>
      <c r="D31" s="186"/>
      <c r="E31" s="137"/>
      <c r="F31" s="39">
        <v>8508.24</v>
      </c>
    </row>
    <row r="32" spans="1:6" ht="12.75">
      <c r="A32" s="40"/>
      <c r="B32" s="206" t="s">
        <v>30</v>
      </c>
      <c r="C32" s="206"/>
      <c r="D32" s="206"/>
      <c r="E32" s="78"/>
      <c r="F32" s="39">
        <v>2658.6</v>
      </c>
    </row>
    <row r="33" spans="1:6" ht="12.75">
      <c r="A33" s="40"/>
      <c r="B33" s="206" t="s">
        <v>8</v>
      </c>
      <c r="C33" s="206"/>
      <c r="D33" s="206"/>
      <c r="E33" s="78"/>
      <c r="F33" s="39">
        <v>55407.09</v>
      </c>
    </row>
    <row r="34" spans="1:6" ht="12.75">
      <c r="A34" s="40"/>
      <c r="B34" s="182" t="s">
        <v>242</v>
      </c>
      <c r="C34" s="183"/>
      <c r="D34" s="183"/>
      <c r="E34" s="78"/>
      <c r="F34" s="39">
        <v>23933.29</v>
      </c>
    </row>
    <row r="35" spans="1:6" ht="15.75" customHeight="1">
      <c r="A35" s="40"/>
      <c r="B35" s="198" t="s">
        <v>9</v>
      </c>
      <c r="C35" s="199"/>
      <c r="D35" s="199"/>
      <c r="E35" s="141">
        <v>0</v>
      </c>
      <c r="F35" s="142">
        <f>SUM(F26:F34)</f>
        <v>352715.7069759999</v>
      </c>
    </row>
    <row r="36" spans="1:6" ht="12.75" customHeight="1">
      <c r="A36" s="40"/>
      <c r="B36" s="200" t="s">
        <v>234</v>
      </c>
      <c r="C36" s="201"/>
      <c r="D36" s="201"/>
      <c r="E36" s="143">
        <v>98653</v>
      </c>
      <c r="F36" s="144">
        <v>549137</v>
      </c>
    </row>
    <row r="37" spans="1:6" ht="12" customHeight="1">
      <c r="A37" s="7"/>
      <c r="B37" s="184" t="s">
        <v>241</v>
      </c>
      <c r="C37" s="185"/>
      <c r="D37" s="185"/>
      <c r="E37" s="154"/>
      <c r="F37" s="39">
        <v>14520</v>
      </c>
    </row>
    <row r="38" spans="1:6" ht="13.5" customHeight="1">
      <c r="A38" s="7"/>
      <c r="B38" s="202" t="s">
        <v>29</v>
      </c>
      <c r="C38" s="203"/>
      <c r="D38" s="203"/>
      <c r="E38" s="145">
        <v>98653</v>
      </c>
      <c r="F38" s="146">
        <f>F36+F37-F35</f>
        <v>210941.29302400007</v>
      </c>
    </row>
    <row r="39" spans="1:6" ht="13.5" customHeight="1">
      <c r="A39" s="7"/>
      <c r="B39" s="196" t="s">
        <v>235</v>
      </c>
      <c r="C39" s="197"/>
      <c r="D39" s="197"/>
      <c r="E39" s="77">
        <v>32269</v>
      </c>
      <c r="F39" s="153">
        <v>123224</v>
      </c>
    </row>
  </sheetData>
  <sheetProtection/>
  <mergeCells count="30">
    <mergeCell ref="B32:D32"/>
    <mergeCell ref="B33:D33"/>
    <mergeCell ref="B34:D34"/>
    <mergeCell ref="B27:C27"/>
    <mergeCell ref="B28:D28"/>
    <mergeCell ref="B39:D39"/>
    <mergeCell ref="B35:D35"/>
    <mergeCell ref="B36:D36"/>
    <mergeCell ref="B37:D37"/>
    <mergeCell ref="B38:D38"/>
    <mergeCell ref="B29:D29"/>
    <mergeCell ref="B30:D30"/>
    <mergeCell ref="B31:D31"/>
    <mergeCell ref="A9:A12"/>
    <mergeCell ref="A16:A20"/>
    <mergeCell ref="E17:E20"/>
    <mergeCell ref="A23:A24"/>
    <mergeCell ref="F17:F20"/>
    <mergeCell ref="A7:A8"/>
    <mergeCell ref="A13:A15"/>
    <mergeCell ref="F14:F15"/>
    <mergeCell ref="A21:A22"/>
    <mergeCell ref="E14:E15"/>
    <mergeCell ref="A1:F1"/>
    <mergeCell ref="A2:F2"/>
    <mergeCell ref="B3:B4"/>
    <mergeCell ref="C3:D3"/>
    <mergeCell ref="E3:E4"/>
    <mergeCell ref="A3:A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64" sqref="B64:F64"/>
    </sheetView>
  </sheetViews>
  <sheetFormatPr defaultColWidth="9.00390625" defaultRowHeight="12.75"/>
  <cols>
    <col min="1" max="1" width="3.75390625" style="0" customWidth="1"/>
    <col min="2" max="2" width="51.375" style="0" customWidth="1"/>
    <col min="3" max="3" width="6.75390625" style="0" customWidth="1"/>
    <col min="4" max="4" width="9.625" style="0" customWidth="1"/>
    <col min="5" max="5" width="11.75390625" style="0" hidden="1" customWidth="1"/>
    <col min="6" max="6" width="11.25390625" style="0" customWidth="1"/>
    <col min="8" max="9" width="9.12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20</v>
      </c>
      <c r="B2" s="188"/>
      <c r="C2" s="188"/>
      <c r="D2" s="188"/>
      <c r="E2" s="188"/>
      <c r="F2" s="189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21.7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0.75" customHeight="1">
      <c r="A5" s="42"/>
      <c r="B5" s="3"/>
      <c r="C5" s="1"/>
      <c r="D5" s="1"/>
      <c r="E5" s="1"/>
      <c r="F5" s="1">
        <v>11.4284</v>
      </c>
    </row>
    <row r="6" spans="1:6" ht="13.5" customHeight="1">
      <c r="A6" s="42" t="s">
        <v>0</v>
      </c>
      <c r="B6" s="3" t="s">
        <v>1</v>
      </c>
      <c r="C6" s="1"/>
      <c r="D6" s="1"/>
      <c r="E6" s="1"/>
      <c r="F6" s="1"/>
    </row>
    <row r="7" spans="1:6" ht="13.5" customHeight="1">
      <c r="A7" s="148" t="s">
        <v>231</v>
      </c>
      <c r="B7" s="126" t="s">
        <v>230</v>
      </c>
      <c r="C7" s="1">
        <v>1</v>
      </c>
      <c r="D7" s="9">
        <v>160</v>
      </c>
      <c r="E7" s="151"/>
      <c r="F7" s="159">
        <v>160</v>
      </c>
    </row>
    <row r="8" spans="1:6" ht="13.5" customHeight="1">
      <c r="A8" s="173" t="s">
        <v>35</v>
      </c>
      <c r="B8" s="11" t="s">
        <v>31</v>
      </c>
      <c r="C8" s="14" t="s">
        <v>32</v>
      </c>
      <c r="D8" s="14" t="s">
        <v>32</v>
      </c>
      <c r="E8" s="14"/>
      <c r="F8" s="162"/>
    </row>
    <row r="9" spans="1:6" ht="13.5" customHeight="1">
      <c r="A9" s="242"/>
      <c r="B9" s="1" t="s">
        <v>33</v>
      </c>
      <c r="C9" s="18">
        <v>3</v>
      </c>
      <c r="D9" s="119">
        <v>219</v>
      </c>
      <c r="E9" s="167">
        <v>267</v>
      </c>
      <c r="F9" s="219">
        <f>E9*F5</f>
        <v>3051.3828</v>
      </c>
    </row>
    <row r="10" spans="1:6" ht="13.5" customHeight="1">
      <c r="A10" s="243"/>
      <c r="B10" s="1" t="s">
        <v>34</v>
      </c>
      <c r="C10" s="18">
        <v>4</v>
      </c>
      <c r="D10" s="119">
        <v>48</v>
      </c>
      <c r="E10" s="176"/>
      <c r="F10" s="221"/>
    </row>
    <row r="11" spans="1:6" ht="12.75">
      <c r="A11" s="173" t="s">
        <v>39</v>
      </c>
      <c r="B11" s="11" t="s">
        <v>42</v>
      </c>
      <c r="C11" s="14"/>
      <c r="D11" s="14"/>
      <c r="E11" s="14"/>
      <c r="F11" s="18"/>
    </row>
    <row r="12" spans="1:6" ht="12.75">
      <c r="A12" s="175"/>
      <c r="B12" s="8" t="s">
        <v>43</v>
      </c>
      <c r="C12" s="19">
        <v>6</v>
      </c>
      <c r="D12" s="19">
        <v>92.1</v>
      </c>
      <c r="E12" s="10"/>
      <c r="F12" s="38">
        <v>92.1</v>
      </c>
    </row>
    <row r="13" spans="1:6" ht="12.75">
      <c r="A13" s="173" t="s">
        <v>46</v>
      </c>
      <c r="B13" s="12" t="s">
        <v>53</v>
      </c>
      <c r="C13" s="20"/>
      <c r="D13" s="20"/>
      <c r="E13" s="20"/>
      <c r="F13" s="38"/>
    </row>
    <row r="14" spans="1:6" ht="12.75">
      <c r="A14" s="175"/>
      <c r="B14" s="23" t="s">
        <v>54</v>
      </c>
      <c r="C14" s="29">
        <v>1</v>
      </c>
      <c r="D14" s="29">
        <v>28.62</v>
      </c>
      <c r="E14" s="13">
        <v>28.62</v>
      </c>
      <c r="F14" s="38">
        <f>E14*F5</f>
        <v>327.080808</v>
      </c>
    </row>
    <row r="15" spans="1:6" ht="12.75" customHeight="1">
      <c r="A15" s="212" t="s">
        <v>65</v>
      </c>
      <c r="B15" s="66" t="s">
        <v>72</v>
      </c>
      <c r="C15" s="18"/>
      <c r="D15" s="18"/>
      <c r="E15" s="13"/>
      <c r="F15" s="38"/>
    </row>
    <row r="16" spans="1:6" ht="12.75">
      <c r="A16" s="214"/>
      <c r="B16" s="33" t="s">
        <v>73</v>
      </c>
      <c r="C16" s="25">
        <v>2</v>
      </c>
      <c r="D16" s="25">
        <v>90</v>
      </c>
      <c r="E16" s="180">
        <v>279</v>
      </c>
      <c r="F16" s="238">
        <f>E16*F5</f>
        <v>3188.5236</v>
      </c>
    </row>
    <row r="17" spans="1:6" ht="12.75">
      <c r="A17" s="214"/>
      <c r="B17" s="33" t="s">
        <v>74</v>
      </c>
      <c r="C17" s="25">
        <v>1</v>
      </c>
      <c r="D17" s="25">
        <v>42</v>
      </c>
      <c r="E17" s="240"/>
      <c r="F17" s="239"/>
    </row>
    <row r="18" spans="1:6" ht="12.75">
      <c r="A18" s="214"/>
      <c r="B18" s="33" t="s">
        <v>75</v>
      </c>
      <c r="C18" s="25">
        <v>1</v>
      </c>
      <c r="D18" s="25">
        <v>147</v>
      </c>
      <c r="E18" s="181"/>
      <c r="F18" s="241"/>
    </row>
    <row r="19" spans="1:6" ht="12.75">
      <c r="A19" s="214"/>
      <c r="B19" s="66" t="s">
        <v>76</v>
      </c>
      <c r="C19" s="25"/>
      <c r="D19" s="25"/>
      <c r="E19" s="83"/>
      <c r="F19" s="84"/>
    </row>
    <row r="20" spans="1:6" ht="12.75">
      <c r="A20" s="213"/>
      <c r="B20" s="33" t="s">
        <v>77</v>
      </c>
      <c r="C20" s="25">
        <v>0.2</v>
      </c>
      <c r="D20" s="70">
        <v>44.21</v>
      </c>
      <c r="E20" s="55">
        <v>44.21</v>
      </c>
      <c r="F20" s="56">
        <f>E20*F5</f>
        <v>505.249564</v>
      </c>
    </row>
    <row r="21" spans="1:6" ht="12.75">
      <c r="A21" s="212" t="s">
        <v>82</v>
      </c>
      <c r="B21" s="66" t="s">
        <v>84</v>
      </c>
      <c r="C21" s="25"/>
      <c r="D21" s="25"/>
      <c r="E21" s="55"/>
      <c r="F21" s="56"/>
    </row>
    <row r="22" spans="1:6" ht="12.75">
      <c r="A22" s="214"/>
      <c r="B22" s="33" t="s">
        <v>59</v>
      </c>
      <c r="C22" s="37">
        <v>12</v>
      </c>
      <c r="D22" s="37">
        <v>288</v>
      </c>
      <c r="E22" s="180">
        <v>5938</v>
      </c>
      <c r="F22" s="238">
        <f>E22*F5</f>
        <v>67861.8392</v>
      </c>
    </row>
    <row r="23" spans="1:6" ht="12.75">
      <c r="A23" s="214"/>
      <c r="B23" s="33" t="s">
        <v>85</v>
      </c>
      <c r="C23" s="37">
        <v>10</v>
      </c>
      <c r="D23" s="37">
        <v>550</v>
      </c>
      <c r="E23" s="240"/>
      <c r="F23" s="239"/>
    </row>
    <row r="24" spans="1:6" ht="12.75">
      <c r="A24" s="213"/>
      <c r="B24" s="33" t="s">
        <v>86</v>
      </c>
      <c r="C24" s="37">
        <v>6</v>
      </c>
      <c r="D24" s="61">
        <v>5100</v>
      </c>
      <c r="E24" s="240"/>
      <c r="F24" s="239"/>
    </row>
    <row r="25" spans="1:6" ht="12.75">
      <c r="A25" s="212" t="s">
        <v>107</v>
      </c>
      <c r="B25" s="66" t="s">
        <v>112</v>
      </c>
      <c r="C25" s="37"/>
      <c r="D25" s="37"/>
      <c r="E25" s="55"/>
      <c r="F25" s="56"/>
    </row>
    <row r="26" spans="1:6" ht="12.75">
      <c r="A26" s="214"/>
      <c r="B26" s="33" t="s">
        <v>113</v>
      </c>
      <c r="C26" s="37">
        <v>1</v>
      </c>
      <c r="D26" s="37">
        <v>180</v>
      </c>
      <c r="E26" s="180">
        <v>800</v>
      </c>
      <c r="F26" s="238">
        <f>E26*F5</f>
        <v>9142.72</v>
      </c>
    </row>
    <row r="27" spans="1:6" ht="12.75">
      <c r="A27" s="214"/>
      <c r="B27" s="33" t="s">
        <v>114</v>
      </c>
      <c r="C27" s="37">
        <v>1</v>
      </c>
      <c r="D27" s="37">
        <v>150</v>
      </c>
      <c r="E27" s="240"/>
      <c r="F27" s="239"/>
    </row>
    <row r="28" spans="1:6" ht="12.75">
      <c r="A28" s="214"/>
      <c r="B28" s="33" t="s">
        <v>115</v>
      </c>
      <c r="C28" s="37">
        <v>1</v>
      </c>
      <c r="D28" s="37">
        <v>470</v>
      </c>
      <c r="E28" s="181"/>
      <c r="F28" s="241"/>
    </row>
    <row r="29" spans="1:6" ht="12.75">
      <c r="A29" s="214"/>
      <c r="B29" s="66" t="s">
        <v>60</v>
      </c>
      <c r="C29" s="25"/>
      <c r="D29" s="25"/>
      <c r="E29" s="83"/>
      <c r="F29" s="84"/>
    </row>
    <row r="30" spans="1:6" ht="12.75">
      <c r="A30" s="214"/>
      <c r="B30" s="33" t="s">
        <v>116</v>
      </c>
      <c r="C30" s="25">
        <v>80</v>
      </c>
      <c r="D30" s="25">
        <v>88</v>
      </c>
      <c r="E30" s="180">
        <v>453</v>
      </c>
      <c r="F30" s="238">
        <f>E30*F5</f>
        <v>5177.0652</v>
      </c>
    </row>
    <row r="31" spans="1:6" ht="12.75">
      <c r="A31" s="213"/>
      <c r="B31" s="64" t="s">
        <v>117</v>
      </c>
      <c r="C31" s="25">
        <v>1</v>
      </c>
      <c r="D31" s="25">
        <v>365</v>
      </c>
      <c r="E31" s="181"/>
      <c r="F31" s="241"/>
    </row>
    <row r="32" spans="1:6" ht="12.75">
      <c r="A32" s="212" t="s">
        <v>123</v>
      </c>
      <c r="B32" s="66" t="s">
        <v>126</v>
      </c>
      <c r="C32" s="25"/>
      <c r="D32" s="25"/>
      <c r="E32" s="55"/>
      <c r="F32" s="56"/>
    </row>
    <row r="33" spans="1:6" ht="12.75">
      <c r="A33" s="214"/>
      <c r="B33" s="33" t="s">
        <v>109</v>
      </c>
      <c r="C33" s="25">
        <v>40</v>
      </c>
      <c r="D33" s="70">
        <v>200</v>
      </c>
      <c r="E33" s="180">
        <v>347.23</v>
      </c>
      <c r="F33" s="238">
        <f>E33*F5</f>
        <v>3968.283332</v>
      </c>
    </row>
    <row r="34" spans="1:6" ht="12.75">
      <c r="A34" s="214"/>
      <c r="B34" s="33" t="s">
        <v>124</v>
      </c>
      <c r="C34" s="25">
        <v>3</v>
      </c>
      <c r="D34" s="25">
        <v>45.48</v>
      </c>
      <c r="E34" s="240"/>
      <c r="F34" s="239"/>
    </row>
    <row r="35" spans="1:6" ht="12.75">
      <c r="A35" s="213"/>
      <c r="B35" s="33" t="s">
        <v>125</v>
      </c>
      <c r="C35" s="25">
        <v>5</v>
      </c>
      <c r="D35" s="25">
        <v>101.75</v>
      </c>
      <c r="E35" s="181"/>
      <c r="F35" s="241"/>
    </row>
    <row r="36" spans="1:6" ht="12.75">
      <c r="A36" s="212" t="s">
        <v>146</v>
      </c>
      <c r="B36" s="66" t="s">
        <v>151</v>
      </c>
      <c r="C36" s="25"/>
      <c r="D36" s="70"/>
      <c r="E36" s="83"/>
      <c r="F36" s="84"/>
    </row>
    <row r="37" spans="1:6" ht="12.75">
      <c r="A37" s="214"/>
      <c r="B37" s="33" t="s">
        <v>148</v>
      </c>
      <c r="C37" s="25">
        <v>4</v>
      </c>
      <c r="D37" s="70">
        <v>42000</v>
      </c>
      <c r="E37" s="83"/>
      <c r="F37" s="56">
        <v>42000</v>
      </c>
    </row>
    <row r="38" spans="1:6" ht="12.75">
      <c r="A38" s="214"/>
      <c r="B38" s="66" t="s">
        <v>149</v>
      </c>
      <c r="C38" s="25"/>
      <c r="D38" s="25"/>
      <c r="E38" s="83"/>
      <c r="F38" s="84"/>
    </row>
    <row r="39" spans="1:6" ht="12.75">
      <c r="A39" s="214"/>
      <c r="B39" s="33" t="s">
        <v>150</v>
      </c>
      <c r="C39" s="25">
        <v>3</v>
      </c>
      <c r="D39" s="25">
        <v>60</v>
      </c>
      <c r="E39" s="55">
        <v>60</v>
      </c>
      <c r="F39" s="56">
        <f>E39*F5</f>
        <v>685.704</v>
      </c>
    </row>
    <row r="40" spans="1:6" ht="12.75">
      <c r="A40" s="214"/>
      <c r="B40" s="66" t="s">
        <v>158</v>
      </c>
      <c r="C40" s="25"/>
      <c r="D40" s="25"/>
      <c r="E40" s="83"/>
      <c r="F40" s="84"/>
    </row>
    <row r="41" spans="1:6" ht="12.75">
      <c r="A41" s="213"/>
      <c r="B41" s="33" t="s">
        <v>109</v>
      </c>
      <c r="C41" s="25">
        <v>60</v>
      </c>
      <c r="D41" s="25">
        <v>276</v>
      </c>
      <c r="E41" s="75">
        <v>276</v>
      </c>
      <c r="F41" s="76">
        <f>E41*F5</f>
        <v>3154.2384</v>
      </c>
    </row>
    <row r="42" spans="1:6" ht="12.75">
      <c r="A42" s="212" t="s">
        <v>179</v>
      </c>
      <c r="B42" s="98" t="s">
        <v>187</v>
      </c>
      <c r="C42" s="95"/>
      <c r="D42" s="95"/>
      <c r="E42" s="83"/>
      <c r="F42" s="84"/>
    </row>
    <row r="43" spans="1:6" ht="12.75">
      <c r="A43" s="214"/>
      <c r="B43" s="97" t="s">
        <v>188</v>
      </c>
      <c r="C43" s="95">
        <v>3</v>
      </c>
      <c r="D43" s="95">
        <v>745</v>
      </c>
      <c r="E43" s="180">
        <v>1889.55</v>
      </c>
      <c r="F43" s="238">
        <f>E43*F5</f>
        <v>21594.533219999998</v>
      </c>
    </row>
    <row r="44" spans="1:6" ht="12.75">
      <c r="A44" s="214"/>
      <c r="B44" s="97" t="s">
        <v>189</v>
      </c>
      <c r="C44" s="95">
        <v>1</v>
      </c>
      <c r="D44" s="95">
        <v>490</v>
      </c>
      <c r="E44" s="240"/>
      <c r="F44" s="239"/>
    </row>
    <row r="45" spans="1:6" ht="12.75">
      <c r="A45" s="214"/>
      <c r="B45" s="97" t="s">
        <v>190</v>
      </c>
      <c r="C45" s="95">
        <v>3</v>
      </c>
      <c r="D45" s="95">
        <v>120</v>
      </c>
      <c r="E45" s="240"/>
      <c r="F45" s="239"/>
    </row>
    <row r="46" spans="1:6" ht="12.75">
      <c r="A46" s="214"/>
      <c r="B46" s="97" t="s">
        <v>191</v>
      </c>
      <c r="C46" s="95">
        <v>2</v>
      </c>
      <c r="D46" s="95">
        <v>64.55</v>
      </c>
      <c r="E46" s="240"/>
      <c r="F46" s="239"/>
    </row>
    <row r="47" spans="1:6" ht="12.75">
      <c r="A47" s="214"/>
      <c r="B47" s="97" t="s">
        <v>192</v>
      </c>
      <c r="C47" s="95">
        <v>2</v>
      </c>
      <c r="D47" s="95">
        <v>140</v>
      </c>
      <c r="E47" s="240"/>
      <c r="F47" s="239"/>
    </row>
    <row r="48" spans="1:6" ht="12.75">
      <c r="A48" s="214"/>
      <c r="B48" s="97" t="s">
        <v>193</v>
      </c>
      <c r="C48" s="95">
        <v>2</v>
      </c>
      <c r="D48" s="95">
        <v>150</v>
      </c>
      <c r="E48" s="240"/>
      <c r="F48" s="239"/>
    </row>
    <row r="49" spans="1:6" ht="12.75">
      <c r="A49" s="214"/>
      <c r="B49" s="97" t="s">
        <v>194</v>
      </c>
      <c r="C49" s="95">
        <v>2</v>
      </c>
      <c r="D49" s="95">
        <v>140</v>
      </c>
      <c r="E49" s="240"/>
      <c r="F49" s="239"/>
    </row>
    <row r="50" spans="1:6" ht="12.75">
      <c r="A50" s="213"/>
      <c r="B50" s="97" t="s">
        <v>195</v>
      </c>
      <c r="C50" s="95">
        <v>2</v>
      </c>
      <c r="D50" s="95">
        <v>40</v>
      </c>
      <c r="E50" s="181"/>
      <c r="F50" s="241"/>
    </row>
    <row r="51" spans="1:6" ht="15">
      <c r="A51" s="212" t="s">
        <v>201</v>
      </c>
      <c r="B51" s="99" t="s">
        <v>175</v>
      </c>
      <c r="C51" s="109"/>
      <c r="D51" s="9"/>
      <c r="E51" s="83"/>
      <c r="F51" s="84"/>
    </row>
    <row r="52" spans="1:6" ht="12.75">
      <c r="A52" s="213"/>
      <c r="B52" s="107" t="s">
        <v>45</v>
      </c>
      <c r="C52" s="108">
        <v>5</v>
      </c>
      <c r="D52" s="108">
        <v>90</v>
      </c>
      <c r="E52" s="56">
        <v>90</v>
      </c>
      <c r="F52" s="56">
        <v>90</v>
      </c>
    </row>
    <row r="53" spans="1:6" ht="12.75">
      <c r="A53" s="50"/>
      <c r="B53" s="33"/>
      <c r="C53" s="25"/>
      <c r="D53" s="118">
        <f>SUM(D7:D52)</f>
        <v>52724.71000000001</v>
      </c>
      <c r="E53" s="83"/>
      <c r="F53" s="156">
        <f>SUM(F7:F52)</f>
        <v>160998.72012399998</v>
      </c>
    </row>
    <row r="54" spans="1:6" ht="12.75">
      <c r="A54" s="3" t="s">
        <v>2</v>
      </c>
      <c r="B54" s="169" t="s">
        <v>3</v>
      </c>
      <c r="C54" s="170"/>
      <c r="D54" s="1"/>
      <c r="E54" s="1"/>
      <c r="F54" s="48"/>
    </row>
    <row r="55" spans="1:6" ht="13.5" customHeight="1">
      <c r="A55" s="6"/>
      <c r="B55" s="186" t="s">
        <v>7</v>
      </c>
      <c r="C55" s="186"/>
      <c r="D55" s="186"/>
      <c r="E55" s="137"/>
      <c r="F55" s="39">
        <v>36599.57</v>
      </c>
    </row>
    <row r="56" spans="1:6" ht="13.5" customHeight="1">
      <c r="A56" s="44"/>
      <c r="B56" s="205" t="s">
        <v>4</v>
      </c>
      <c r="C56" s="205"/>
      <c r="D56" s="205"/>
      <c r="E56" s="41"/>
      <c r="F56" s="39">
        <v>80450.81</v>
      </c>
    </row>
    <row r="57" spans="1:6" ht="12.75" customHeight="1">
      <c r="A57" s="44"/>
      <c r="B57" s="205" t="s">
        <v>232</v>
      </c>
      <c r="C57" s="205"/>
      <c r="D57" s="205"/>
      <c r="E57" s="41"/>
      <c r="F57" s="39">
        <v>8596.71</v>
      </c>
    </row>
    <row r="58" spans="1:6" ht="12.75" customHeight="1">
      <c r="A58" s="40"/>
      <c r="B58" s="186" t="s">
        <v>233</v>
      </c>
      <c r="C58" s="186"/>
      <c r="D58" s="186"/>
      <c r="E58" s="137"/>
      <c r="F58" s="39">
        <v>4502.28</v>
      </c>
    </row>
    <row r="59" spans="1:6" ht="12.75">
      <c r="A59" s="40"/>
      <c r="B59" s="206" t="s">
        <v>30</v>
      </c>
      <c r="C59" s="206"/>
      <c r="D59" s="206"/>
      <c r="E59" s="78"/>
      <c r="F59" s="39">
        <v>1256.01</v>
      </c>
    </row>
    <row r="60" spans="1:6" ht="12.75">
      <c r="A60" s="40"/>
      <c r="B60" s="206" t="s">
        <v>8</v>
      </c>
      <c r="C60" s="206"/>
      <c r="D60" s="206"/>
      <c r="E60" s="78"/>
      <c r="F60" s="39">
        <v>29316.35</v>
      </c>
    </row>
    <row r="61" spans="1:6" ht="12.75">
      <c r="A61" s="40"/>
      <c r="B61" s="182" t="s">
        <v>242</v>
      </c>
      <c r="C61" s="183"/>
      <c r="D61" s="183"/>
      <c r="E61" s="78"/>
      <c r="F61" s="39">
        <v>16942.91</v>
      </c>
    </row>
    <row r="62" spans="1:6" ht="14.25" customHeight="1">
      <c r="A62" s="40"/>
      <c r="B62" s="198" t="s">
        <v>9</v>
      </c>
      <c r="C62" s="199"/>
      <c r="D62" s="199"/>
      <c r="E62" s="141">
        <v>0</v>
      </c>
      <c r="F62" s="142">
        <f>SUM(F53:F61)</f>
        <v>338663.360124</v>
      </c>
    </row>
    <row r="63" spans="1:6" ht="12.75" customHeight="1">
      <c r="A63" s="40"/>
      <c r="B63" s="200" t="s">
        <v>234</v>
      </c>
      <c r="C63" s="201"/>
      <c r="D63" s="201"/>
      <c r="E63" s="143">
        <v>98653</v>
      </c>
      <c r="F63" s="144">
        <v>271866</v>
      </c>
    </row>
    <row r="64" spans="1:6" ht="12.75">
      <c r="A64" s="7"/>
      <c r="B64" s="184" t="s">
        <v>241</v>
      </c>
      <c r="C64" s="185"/>
      <c r="D64" s="185"/>
      <c r="E64" s="154"/>
      <c r="F64" s="39">
        <v>9360</v>
      </c>
    </row>
    <row r="65" spans="1:6" ht="12.75">
      <c r="A65" s="7"/>
      <c r="B65" s="184" t="s">
        <v>244</v>
      </c>
      <c r="C65" s="185"/>
      <c r="D65" s="185"/>
      <c r="E65" s="154"/>
      <c r="F65" s="39">
        <v>23884</v>
      </c>
    </row>
    <row r="66" spans="1:6" ht="12.75">
      <c r="A66" s="7"/>
      <c r="B66" s="202" t="s">
        <v>243</v>
      </c>
      <c r="C66" s="203"/>
      <c r="D66" s="203"/>
      <c r="E66" s="145">
        <v>98653</v>
      </c>
      <c r="F66" s="146">
        <f>F63+F64-F62-F65</f>
        <v>-81321.360124</v>
      </c>
    </row>
    <row r="67" spans="1:6" ht="12.75">
      <c r="A67" s="7"/>
      <c r="B67" s="196" t="s">
        <v>235</v>
      </c>
      <c r="C67" s="197"/>
      <c r="D67" s="197"/>
      <c r="E67" s="77">
        <v>32269</v>
      </c>
      <c r="F67" s="153">
        <v>92593</v>
      </c>
    </row>
  </sheetData>
  <sheetProtection/>
  <mergeCells count="45">
    <mergeCell ref="B61:D61"/>
    <mergeCell ref="B62:D62"/>
    <mergeCell ref="B63:D63"/>
    <mergeCell ref="B64:D64"/>
    <mergeCell ref="B66:D66"/>
    <mergeCell ref="B67:D67"/>
    <mergeCell ref="B65:D65"/>
    <mergeCell ref="B59:D59"/>
    <mergeCell ref="B60:D60"/>
    <mergeCell ref="E3:E4"/>
    <mergeCell ref="F16:F18"/>
    <mergeCell ref="F26:F28"/>
    <mergeCell ref="B54:C54"/>
    <mergeCell ref="E30:E31"/>
    <mergeCell ref="E43:E50"/>
    <mergeCell ref="B55:D55"/>
    <mergeCell ref="B56:D56"/>
    <mergeCell ref="A8:A10"/>
    <mergeCell ref="E9:E10"/>
    <mergeCell ref="F9:F10"/>
    <mergeCell ref="A11:A12"/>
    <mergeCell ref="B57:D57"/>
    <mergeCell ref="B58:D58"/>
    <mergeCell ref="A36:A41"/>
    <mergeCell ref="A32:A35"/>
    <mergeCell ref="A51:A52"/>
    <mergeCell ref="A42:A50"/>
    <mergeCell ref="E33:E35"/>
    <mergeCell ref="E26:E28"/>
    <mergeCell ref="F30:F31"/>
    <mergeCell ref="A13:A14"/>
    <mergeCell ref="F33:F35"/>
    <mergeCell ref="F43:F50"/>
    <mergeCell ref="E16:E18"/>
    <mergeCell ref="A25:A31"/>
    <mergeCell ref="A1:F1"/>
    <mergeCell ref="A2:F2"/>
    <mergeCell ref="F22:F24"/>
    <mergeCell ref="A3:A4"/>
    <mergeCell ref="B3:B4"/>
    <mergeCell ref="A15:A20"/>
    <mergeCell ref="A21:A24"/>
    <mergeCell ref="E22:E24"/>
    <mergeCell ref="C3:D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9" sqref="B29:F29"/>
    </sheetView>
  </sheetViews>
  <sheetFormatPr defaultColWidth="9.00390625" defaultRowHeight="12.75"/>
  <cols>
    <col min="1" max="1" width="3.375" style="0" customWidth="1"/>
    <col min="2" max="2" width="53.00390625" style="0" customWidth="1"/>
    <col min="3" max="3" width="7.375" style="0" customWidth="1"/>
    <col min="4" max="4" width="9.25390625" style="0" customWidth="1"/>
    <col min="5" max="5" width="0.12890625" style="0" customWidth="1"/>
    <col min="6" max="6" width="11.0039062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21</v>
      </c>
      <c r="B2" s="188"/>
      <c r="C2" s="188"/>
      <c r="D2" s="188"/>
      <c r="E2" s="188"/>
      <c r="F2" s="189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26</v>
      </c>
      <c r="F3" s="171" t="s">
        <v>24</v>
      </c>
    </row>
    <row r="4" spans="1:6" ht="22.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0.75" customHeight="1">
      <c r="A5" s="42"/>
      <c r="B5" s="3"/>
      <c r="C5" s="1"/>
      <c r="D5" s="1"/>
      <c r="E5" s="1"/>
      <c r="F5" s="1">
        <v>11.4284</v>
      </c>
    </row>
    <row r="6" spans="1:6" ht="13.5" customHeight="1">
      <c r="A6" s="42" t="s">
        <v>0</v>
      </c>
      <c r="B6" s="3" t="s">
        <v>1</v>
      </c>
      <c r="C6" s="1"/>
      <c r="D6" s="1"/>
      <c r="E6" s="1"/>
      <c r="F6" s="1"/>
    </row>
    <row r="7" spans="1:6" ht="11.25" customHeight="1">
      <c r="A7" s="173" t="s">
        <v>82</v>
      </c>
      <c r="B7" s="11" t="s">
        <v>95</v>
      </c>
      <c r="C7" s="14"/>
      <c r="D7" s="14"/>
      <c r="E7" s="14"/>
      <c r="F7" s="15"/>
    </row>
    <row r="8" spans="1:7" ht="12.75">
      <c r="A8" s="174"/>
      <c r="B8" s="1" t="s">
        <v>96</v>
      </c>
      <c r="C8" s="15">
        <v>5.5</v>
      </c>
      <c r="D8" s="35">
        <v>235.94</v>
      </c>
      <c r="E8" s="167">
        <v>371.53</v>
      </c>
      <c r="F8" s="177">
        <f>E8*F5</f>
        <v>4245.993452</v>
      </c>
      <c r="G8" s="244"/>
    </row>
    <row r="9" spans="1:7" ht="12.75">
      <c r="A9" s="175"/>
      <c r="B9" s="1" t="s">
        <v>97</v>
      </c>
      <c r="C9" s="15">
        <v>2</v>
      </c>
      <c r="D9" s="35">
        <v>135.59</v>
      </c>
      <c r="E9" s="176"/>
      <c r="F9" s="179"/>
      <c r="G9" s="244"/>
    </row>
    <row r="10" spans="1:7" ht="12.75">
      <c r="A10" s="173" t="s">
        <v>123</v>
      </c>
      <c r="B10" s="66" t="s">
        <v>133</v>
      </c>
      <c r="C10" s="15"/>
      <c r="D10" s="35"/>
      <c r="E10" s="13"/>
      <c r="F10" s="43"/>
      <c r="G10" s="244"/>
    </row>
    <row r="11" spans="1:7" ht="12.75">
      <c r="A11" s="174"/>
      <c r="B11" s="1" t="s">
        <v>134</v>
      </c>
      <c r="C11" s="15">
        <v>10</v>
      </c>
      <c r="D11" s="35">
        <v>80</v>
      </c>
      <c r="E11" s="13">
        <v>80</v>
      </c>
      <c r="F11" s="43">
        <f>E11*F5</f>
        <v>914.2719999999999</v>
      </c>
      <c r="G11" s="244"/>
    </row>
    <row r="12" spans="1:7" ht="12.75">
      <c r="A12" s="174"/>
      <c r="B12" s="66" t="s">
        <v>135</v>
      </c>
      <c r="C12" s="15"/>
      <c r="D12" s="35"/>
      <c r="E12" s="13"/>
      <c r="F12" s="43"/>
      <c r="G12" s="244"/>
    </row>
    <row r="13" spans="1:8" ht="12.75">
      <c r="A13" s="175"/>
      <c r="B13" s="1" t="s">
        <v>54</v>
      </c>
      <c r="C13" s="15">
        <v>1</v>
      </c>
      <c r="D13" s="35">
        <v>52</v>
      </c>
      <c r="E13" s="13">
        <v>52</v>
      </c>
      <c r="F13" s="43">
        <f>E13*F5</f>
        <v>594.2768</v>
      </c>
      <c r="G13" s="244"/>
      <c r="H13" s="34"/>
    </row>
    <row r="14" spans="1:8" ht="12.75">
      <c r="A14" s="173" t="s">
        <v>165</v>
      </c>
      <c r="B14" s="66" t="s">
        <v>164</v>
      </c>
      <c r="C14" s="15"/>
      <c r="D14" s="35"/>
      <c r="E14" s="13"/>
      <c r="F14" s="43"/>
      <c r="G14" s="244"/>
      <c r="H14" s="34"/>
    </row>
    <row r="15" spans="1:7" ht="12.75">
      <c r="A15" s="175"/>
      <c r="B15" s="1" t="s">
        <v>163</v>
      </c>
      <c r="C15" s="15">
        <v>2</v>
      </c>
      <c r="D15" s="36">
        <v>26800</v>
      </c>
      <c r="E15" s="13"/>
      <c r="F15" s="43">
        <v>26800</v>
      </c>
      <c r="G15" s="244"/>
    </row>
    <row r="16" spans="1:7" ht="15">
      <c r="A16" s="173" t="s">
        <v>216</v>
      </c>
      <c r="B16" s="111" t="s">
        <v>217</v>
      </c>
      <c r="C16" s="1"/>
      <c r="D16" s="1"/>
      <c r="E16" s="13"/>
      <c r="F16" s="43"/>
      <c r="G16" s="244"/>
    </row>
    <row r="17" spans="1:7" ht="12.75">
      <c r="A17" s="175"/>
      <c r="B17" s="114" t="s">
        <v>109</v>
      </c>
      <c r="C17" s="112">
        <v>25</v>
      </c>
      <c r="D17" s="113">
        <v>117.5</v>
      </c>
      <c r="E17" s="13">
        <v>117</v>
      </c>
      <c r="F17" s="43">
        <f>E17*F5</f>
        <v>1337.1228</v>
      </c>
      <c r="G17" s="244"/>
    </row>
    <row r="18" spans="1:8" ht="12.75">
      <c r="A18" s="149"/>
      <c r="B18" s="66"/>
      <c r="C18" s="37"/>
      <c r="D18" s="123">
        <f>SUM(D8:D17)</f>
        <v>27421.03</v>
      </c>
      <c r="E18" s="55"/>
      <c r="F18" s="147">
        <f>SUM(F8:F17)</f>
        <v>33891.665052</v>
      </c>
      <c r="H18" s="34"/>
    </row>
    <row r="19" spans="1:6" ht="12.75">
      <c r="A19" s="3" t="s">
        <v>2</v>
      </c>
      <c r="B19" s="169" t="s">
        <v>3</v>
      </c>
      <c r="C19" s="170"/>
      <c r="D19" s="1"/>
      <c r="E19" s="1"/>
      <c r="F19" s="47"/>
    </row>
    <row r="20" spans="1:6" ht="13.5" customHeight="1">
      <c r="A20" s="6"/>
      <c r="B20" s="186" t="s">
        <v>7</v>
      </c>
      <c r="C20" s="186"/>
      <c r="D20" s="186"/>
      <c r="E20" s="137"/>
      <c r="F20" s="39">
        <v>21149.04</v>
      </c>
    </row>
    <row r="21" spans="1:6" ht="12.75" customHeight="1">
      <c r="A21" s="44"/>
      <c r="B21" s="205" t="s">
        <v>4</v>
      </c>
      <c r="C21" s="205"/>
      <c r="D21" s="205"/>
      <c r="E21" s="41"/>
      <c r="F21" s="39">
        <v>46488.44</v>
      </c>
    </row>
    <row r="22" spans="1:6" ht="12.75" customHeight="1">
      <c r="A22" s="44"/>
      <c r="B22" s="205" t="s">
        <v>232</v>
      </c>
      <c r="C22" s="205"/>
      <c r="D22" s="205"/>
      <c r="E22" s="41"/>
      <c r="F22" s="39">
        <v>5156</v>
      </c>
    </row>
    <row r="23" spans="1:6" ht="12.75" customHeight="1">
      <c r="A23" s="40"/>
      <c r="B23" s="186" t="s">
        <v>233</v>
      </c>
      <c r="C23" s="186"/>
      <c r="D23" s="186"/>
      <c r="E23" s="137"/>
      <c r="F23" s="39">
        <v>2599.2</v>
      </c>
    </row>
    <row r="24" spans="1:6" ht="12.75">
      <c r="A24" s="40"/>
      <c r="B24" s="206" t="s">
        <v>30</v>
      </c>
      <c r="C24" s="206"/>
      <c r="D24" s="206"/>
      <c r="E24" s="78"/>
      <c r="F24" s="39">
        <v>1262.8</v>
      </c>
    </row>
    <row r="25" spans="1:6" ht="12.75">
      <c r="A25" s="40"/>
      <c r="B25" s="206" t="s">
        <v>8</v>
      </c>
      <c r="C25" s="206"/>
      <c r="D25" s="206"/>
      <c r="E25" s="78"/>
      <c r="F25" s="39">
        <v>16940.43</v>
      </c>
    </row>
    <row r="26" spans="1:6" ht="12.75">
      <c r="A26" s="40"/>
      <c r="B26" s="182" t="s">
        <v>242</v>
      </c>
      <c r="C26" s="183"/>
      <c r="D26" s="183"/>
      <c r="E26" s="78"/>
      <c r="F26" s="39">
        <v>17167.77</v>
      </c>
    </row>
    <row r="27" spans="1:6" ht="12.75" customHeight="1">
      <c r="A27" s="40"/>
      <c r="B27" s="198" t="s">
        <v>9</v>
      </c>
      <c r="C27" s="199"/>
      <c r="D27" s="199"/>
      <c r="E27" s="141">
        <v>0</v>
      </c>
      <c r="F27" s="142">
        <f>SUM(F18:F26)</f>
        <v>144655.345052</v>
      </c>
    </row>
    <row r="28" spans="1:6" ht="12.75" customHeight="1">
      <c r="A28" s="40"/>
      <c r="B28" s="200" t="s">
        <v>234</v>
      </c>
      <c r="C28" s="201"/>
      <c r="D28" s="201"/>
      <c r="E28" s="143">
        <v>98653</v>
      </c>
      <c r="F28" s="144">
        <v>157072</v>
      </c>
    </row>
    <row r="29" spans="1:6" ht="12.75">
      <c r="A29" s="7"/>
      <c r="B29" s="184" t="s">
        <v>241</v>
      </c>
      <c r="C29" s="185"/>
      <c r="D29" s="185"/>
      <c r="E29" s="154"/>
      <c r="F29" s="39">
        <v>9360</v>
      </c>
    </row>
    <row r="30" spans="1:6" ht="12.75" customHeight="1">
      <c r="A30" s="7"/>
      <c r="B30" s="202" t="s">
        <v>29</v>
      </c>
      <c r="C30" s="203"/>
      <c r="D30" s="203"/>
      <c r="E30" s="145">
        <v>98653</v>
      </c>
      <c r="F30" s="146">
        <f>F28+F29-F27</f>
        <v>21776.65494800001</v>
      </c>
    </row>
    <row r="31" spans="1:6" ht="12.75" customHeight="1">
      <c r="A31" s="7"/>
      <c r="B31" s="196" t="s">
        <v>235</v>
      </c>
      <c r="C31" s="197"/>
      <c r="D31" s="197"/>
      <c r="E31" s="77">
        <v>32269</v>
      </c>
      <c r="F31" s="153">
        <v>90137</v>
      </c>
    </row>
  </sheetData>
  <sheetProtection/>
  <mergeCells count="27">
    <mergeCell ref="B28:D28"/>
    <mergeCell ref="B29:D29"/>
    <mergeCell ref="B23:D23"/>
    <mergeCell ref="A10:A13"/>
    <mergeCell ref="B24:D24"/>
    <mergeCell ref="B25:D25"/>
    <mergeCell ref="B26:D26"/>
    <mergeCell ref="B27:D27"/>
    <mergeCell ref="A1:F1"/>
    <mergeCell ref="A2:F2"/>
    <mergeCell ref="A3:A4"/>
    <mergeCell ref="B3:B4"/>
    <mergeCell ref="F3:F4"/>
    <mergeCell ref="A7:A9"/>
    <mergeCell ref="E8:E9"/>
    <mergeCell ref="C3:D3"/>
    <mergeCell ref="F8:F9"/>
    <mergeCell ref="B31:D31"/>
    <mergeCell ref="A14:A15"/>
    <mergeCell ref="B19:C19"/>
    <mergeCell ref="A16:A17"/>
    <mergeCell ref="E3:E4"/>
    <mergeCell ref="G8:G17"/>
    <mergeCell ref="B30:D30"/>
    <mergeCell ref="B20:D20"/>
    <mergeCell ref="B21:D21"/>
    <mergeCell ref="B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3.375" style="0" customWidth="1"/>
    <col min="2" max="2" width="55.625" style="0" customWidth="1"/>
    <col min="3" max="3" width="6.75390625" style="0" customWidth="1"/>
    <col min="4" max="4" width="8.125" style="0" customWidth="1"/>
    <col min="5" max="5" width="0.12890625" style="0" customWidth="1"/>
    <col min="6" max="6" width="10.7539062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22</v>
      </c>
      <c r="B2" s="188"/>
      <c r="C2" s="188"/>
      <c r="D2" s="188"/>
      <c r="E2" s="188"/>
      <c r="F2" s="189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26</v>
      </c>
      <c r="F3" s="171" t="s">
        <v>24</v>
      </c>
    </row>
    <row r="4" spans="1:6" ht="25.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15.75" customHeight="1" hidden="1">
      <c r="A5" s="42"/>
      <c r="B5" s="3"/>
      <c r="C5" s="1"/>
      <c r="D5" s="1"/>
      <c r="E5" s="1"/>
      <c r="F5" s="1">
        <v>11.4284</v>
      </c>
    </row>
    <row r="6" spans="1:6" ht="13.5" customHeight="1">
      <c r="A6" s="42" t="s">
        <v>0</v>
      </c>
      <c r="B6" s="3" t="s">
        <v>1</v>
      </c>
      <c r="C6" s="1"/>
      <c r="D6" s="1"/>
      <c r="E6" s="1"/>
      <c r="F6" s="8"/>
    </row>
    <row r="7" spans="1:6" ht="12.75">
      <c r="A7" s="173" t="s">
        <v>82</v>
      </c>
      <c r="B7" s="66" t="s">
        <v>95</v>
      </c>
      <c r="C7" s="18"/>
      <c r="D7" s="46"/>
      <c r="E7" s="57"/>
      <c r="F7" s="58"/>
    </row>
    <row r="8" spans="1:6" ht="12.75">
      <c r="A8" s="174"/>
      <c r="B8" s="1" t="s">
        <v>98</v>
      </c>
      <c r="C8" s="18">
        <v>5.5</v>
      </c>
      <c r="D8" s="46">
        <v>269.99</v>
      </c>
      <c r="E8" s="167">
        <v>406</v>
      </c>
      <c r="F8" s="228">
        <f>E8*F5</f>
        <v>4639.9304</v>
      </c>
    </row>
    <row r="9" spans="1:6" ht="12.75">
      <c r="A9" s="175"/>
      <c r="B9" s="1" t="s">
        <v>97</v>
      </c>
      <c r="C9" s="18">
        <v>2</v>
      </c>
      <c r="D9" s="46">
        <v>135.59</v>
      </c>
      <c r="E9" s="176"/>
      <c r="F9" s="230"/>
    </row>
    <row r="10" spans="1:6" ht="15">
      <c r="A10" s="173" t="s">
        <v>215</v>
      </c>
      <c r="B10" s="111" t="s">
        <v>218</v>
      </c>
      <c r="C10" s="1"/>
      <c r="D10" s="1"/>
      <c r="E10" s="57"/>
      <c r="F10" s="58"/>
    </row>
    <row r="11" spans="1:6" ht="12.75">
      <c r="A11" s="174"/>
      <c r="B11" s="114" t="s">
        <v>219</v>
      </c>
      <c r="C11" s="112">
        <v>2</v>
      </c>
      <c r="D11" s="117">
        <v>230</v>
      </c>
      <c r="E11" s="167">
        <v>340</v>
      </c>
      <c r="F11" s="228">
        <f>E11*F5</f>
        <v>3885.656</v>
      </c>
    </row>
    <row r="12" spans="1:6" ht="12.75">
      <c r="A12" s="174"/>
      <c r="B12" s="114" t="s">
        <v>220</v>
      </c>
      <c r="C12" s="112">
        <v>1</v>
      </c>
      <c r="D12" s="113">
        <v>70</v>
      </c>
      <c r="E12" s="168"/>
      <c r="F12" s="229"/>
    </row>
    <row r="13" spans="1:6" ht="12.75">
      <c r="A13" s="174"/>
      <c r="B13" s="114" t="s">
        <v>221</v>
      </c>
      <c r="C13" s="112">
        <v>1</v>
      </c>
      <c r="D13" s="113">
        <v>20</v>
      </c>
      <c r="E13" s="168"/>
      <c r="F13" s="229"/>
    </row>
    <row r="14" spans="1:6" ht="12.75">
      <c r="A14" s="174"/>
      <c r="B14" s="114" t="s">
        <v>222</v>
      </c>
      <c r="C14" s="112">
        <v>1</v>
      </c>
      <c r="D14" s="113">
        <v>20</v>
      </c>
      <c r="E14" s="176"/>
      <c r="F14" s="230"/>
    </row>
    <row r="15" spans="1:6" ht="15">
      <c r="A15" s="174"/>
      <c r="B15" s="111" t="s">
        <v>145</v>
      </c>
      <c r="C15" s="1"/>
      <c r="D15" s="1"/>
      <c r="E15" s="57"/>
      <c r="F15" s="58"/>
    </row>
    <row r="16" spans="1:6" ht="12.75">
      <c r="A16" s="174"/>
      <c r="B16" s="114" t="s">
        <v>192</v>
      </c>
      <c r="C16" s="112">
        <v>1</v>
      </c>
      <c r="D16" s="113">
        <v>60</v>
      </c>
      <c r="E16" s="167">
        <v>994</v>
      </c>
      <c r="F16" s="228">
        <f>E16*F5</f>
        <v>11359.8296</v>
      </c>
    </row>
    <row r="17" spans="1:6" ht="12.75">
      <c r="A17" s="174"/>
      <c r="B17" s="114" t="s">
        <v>223</v>
      </c>
      <c r="C17" s="112">
        <v>2</v>
      </c>
      <c r="D17" s="113">
        <v>127</v>
      </c>
      <c r="E17" s="168"/>
      <c r="F17" s="229"/>
    </row>
    <row r="18" spans="1:6" ht="12.75" customHeight="1">
      <c r="A18" s="174"/>
      <c r="B18" s="114" t="s">
        <v>224</v>
      </c>
      <c r="C18" s="112">
        <v>2</v>
      </c>
      <c r="D18" s="113">
        <v>20</v>
      </c>
      <c r="E18" s="168"/>
      <c r="F18" s="229"/>
    </row>
    <row r="19" spans="1:6" ht="12.75">
      <c r="A19" s="174"/>
      <c r="B19" s="114" t="s">
        <v>225</v>
      </c>
      <c r="C19" s="112">
        <v>1</v>
      </c>
      <c r="D19" s="113">
        <v>305</v>
      </c>
      <c r="E19" s="168"/>
      <c r="F19" s="229"/>
    </row>
    <row r="20" spans="1:6" ht="12.75">
      <c r="A20" s="174"/>
      <c r="B20" s="114" t="s">
        <v>195</v>
      </c>
      <c r="C20" s="112">
        <v>25</v>
      </c>
      <c r="D20" s="113">
        <v>30</v>
      </c>
      <c r="E20" s="168"/>
      <c r="F20" s="229"/>
    </row>
    <row r="21" spans="1:6" ht="12.75">
      <c r="A21" s="174"/>
      <c r="B21" s="114" t="s">
        <v>226</v>
      </c>
      <c r="C21" s="112">
        <v>2</v>
      </c>
      <c r="D21" s="113">
        <v>20</v>
      </c>
      <c r="E21" s="168"/>
      <c r="F21" s="229"/>
    </row>
    <row r="22" spans="1:6" ht="12.75">
      <c r="A22" s="174"/>
      <c r="B22" s="114" t="s">
        <v>227</v>
      </c>
      <c r="C22" s="112">
        <v>6</v>
      </c>
      <c r="D22" s="113">
        <v>396</v>
      </c>
      <c r="E22" s="168"/>
      <c r="F22" s="229"/>
    </row>
    <row r="23" spans="1:6" ht="12.75">
      <c r="A23" s="174"/>
      <c r="B23" s="114" t="s">
        <v>228</v>
      </c>
      <c r="C23" s="112">
        <v>2</v>
      </c>
      <c r="D23" s="113">
        <v>20</v>
      </c>
      <c r="E23" s="168"/>
      <c r="F23" s="229"/>
    </row>
    <row r="24" spans="1:6" ht="12.75">
      <c r="A24" s="175"/>
      <c r="B24" s="114" t="s">
        <v>229</v>
      </c>
      <c r="C24" s="112">
        <v>2</v>
      </c>
      <c r="D24" s="113">
        <v>16</v>
      </c>
      <c r="E24" s="176"/>
      <c r="F24" s="230"/>
    </row>
    <row r="25" spans="1:6" ht="12.75">
      <c r="A25" s="150"/>
      <c r="B25" s="114" t="s">
        <v>240</v>
      </c>
      <c r="C25" s="112"/>
      <c r="D25" s="113"/>
      <c r="E25" s="63"/>
      <c r="F25" s="102">
        <v>21000</v>
      </c>
    </row>
    <row r="26" spans="1:6" ht="12.75">
      <c r="A26" s="62"/>
      <c r="B26" s="71"/>
      <c r="C26" s="72"/>
      <c r="D26" s="118">
        <f>SUM(D7:D24)</f>
        <v>1739.58</v>
      </c>
      <c r="E26" s="72"/>
      <c r="F26" s="163">
        <f>SUM(F8:F25)</f>
        <v>40885.416</v>
      </c>
    </row>
    <row r="27" spans="1:6" ht="12.75">
      <c r="A27" s="3" t="s">
        <v>2</v>
      </c>
      <c r="B27" s="169" t="s">
        <v>3</v>
      </c>
      <c r="C27" s="170"/>
      <c r="D27" s="74"/>
      <c r="E27" s="1"/>
      <c r="F27" s="52"/>
    </row>
    <row r="28" spans="1:6" ht="12.75" customHeight="1">
      <c r="A28" s="6"/>
      <c r="B28" s="186" t="s">
        <v>7</v>
      </c>
      <c r="C28" s="186"/>
      <c r="D28" s="186"/>
      <c r="E28" s="137"/>
      <c r="F28" s="39">
        <v>20953.17</v>
      </c>
    </row>
    <row r="29" spans="1:6" ht="12.75" customHeight="1">
      <c r="A29" s="44"/>
      <c r="B29" s="205" t="s">
        <v>4</v>
      </c>
      <c r="C29" s="205"/>
      <c r="D29" s="205"/>
      <c r="E29" s="41"/>
      <c r="F29" s="39">
        <v>46057.89</v>
      </c>
    </row>
    <row r="30" spans="1:6" ht="12.75" customHeight="1">
      <c r="A30" s="44"/>
      <c r="B30" s="205" t="s">
        <v>232</v>
      </c>
      <c r="C30" s="205"/>
      <c r="D30" s="205"/>
      <c r="E30" s="41"/>
      <c r="F30" s="39">
        <v>5155.75</v>
      </c>
    </row>
    <row r="31" spans="1:6" ht="12.75">
      <c r="A31" s="40"/>
      <c r="B31" s="186" t="s">
        <v>233</v>
      </c>
      <c r="C31" s="186"/>
      <c r="D31" s="186"/>
      <c r="E31" s="137"/>
      <c r="F31" s="39">
        <v>2645.52</v>
      </c>
    </row>
    <row r="32" spans="1:6" ht="12.75">
      <c r="A32" s="40"/>
      <c r="B32" s="206" t="s">
        <v>30</v>
      </c>
      <c r="C32" s="206"/>
      <c r="D32" s="206"/>
      <c r="E32" s="78"/>
      <c r="F32" s="39">
        <v>1265.04</v>
      </c>
    </row>
    <row r="33" spans="1:6" ht="12.75">
      <c r="A33" s="40"/>
      <c r="B33" s="206" t="s">
        <v>8</v>
      </c>
      <c r="C33" s="206"/>
      <c r="D33" s="206"/>
      <c r="E33" s="78"/>
      <c r="F33" s="39">
        <v>16783.54</v>
      </c>
    </row>
    <row r="34" spans="1:6" ht="12.75">
      <c r="A34" s="40"/>
      <c r="B34" s="182" t="s">
        <v>242</v>
      </c>
      <c r="C34" s="183"/>
      <c r="D34" s="183"/>
      <c r="E34" s="78"/>
      <c r="F34" s="39">
        <v>10377.45</v>
      </c>
    </row>
    <row r="35" spans="1:6" ht="15" customHeight="1">
      <c r="A35" s="40"/>
      <c r="B35" s="198" t="s">
        <v>9</v>
      </c>
      <c r="C35" s="199"/>
      <c r="D35" s="199"/>
      <c r="E35" s="141">
        <v>0</v>
      </c>
      <c r="F35" s="142">
        <f>SUM(F26:F34)</f>
        <v>144123.776</v>
      </c>
    </row>
    <row r="36" spans="1:6" ht="12.75" customHeight="1">
      <c r="A36" s="40"/>
      <c r="B36" s="200" t="s">
        <v>234</v>
      </c>
      <c r="C36" s="201"/>
      <c r="D36" s="201"/>
      <c r="E36" s="143">
        <v>98653</v>
      </c>
      <c r="F36" s="144">
        <v>157603</v>
      </c>
    </row>
    <row r="37" spans="1:6" ht="12.75">
      <c r="A37" s="7"/>
      <c r="B37" s="184" t="s">
        <v>241</v>
      </c>
      <c r="C37" s="185"/>
      <c r="D37" s="185"/>
      <c r="E37" s="154"/>
      <c r="F37" s="39">
        <v>9360</v>
      </c>
    </row>
    <row r="38" spans="1:6" ht="12.75">
      <c r="A38" s="7"/>
      <c r="B38" s="202" t="s">
        <v>29</v>
      </c>
      <c r="C38" s="203"/>
      <c r="D38" s="203"/>
      <c r="E38" s="145">
        <v>98653</v>
      </c>
      <c r="F38" s="146">
        <f>F36+F37-F35</f>
        <v>22839.223999999987</v>
      </c>
    </row>
    <row r="39" spans="1:6" ht="12.75">
      <c r="A39" s="7"/>
      <c r="B39" s="196" t="s">
        <v>235</v>
      </c>
      <c r="C39" s="197"/>
      <c r="D39" s="197"/>
      <c r="E39" s="77">
        <v>32269</v>
      </c>
      <c r="F39" s="153">
        <v>28237</v>
      </c>
    </row>
  </sheetData>
  <sheetProtection/>
  <mergeCells count="28">
    <mergeCell ref="A1:F1"/>
    <mergeCell ref="A2:F2"/>
    <mergeCell ref="A3:A4"/>
    <mergeCell ref="B3:B4"/>
    <mergeCell ref="F3:F4"/>
    <mergeCell ref="F16:F24"/>
    <mergeCell ref="C3:D3"/>
    <mergeCell ref="A10:A24"/>
    <mergeCell ref="F11:F14"/>
    <mergeCell ref="A7:A9"/>
    <mergeCell ref="E3:E4"/>
    <mergeCell ref="B30:D30"/>
    <mergeCell ref="B31:D31"/>
    <mergeCell ref="B37:D37"/>
    <mergeCell ref="B28:D28"/>
    <mergeCell ref="E8:E9"/>
    <mergeCell ref="E11:E14"/>
    <mergeCell ref="B32:D32"/>
    <mergeCell ref="E16:E24"/>
    <mergeCell ref="B29:D29"/>
    <mergeCell ref="F8:F9"/>
    <mergeCell ref="B39:D39"/>
    <mergeCell ref="B33:D33"/>
    <mergeCell ref="B34:D34"/>
    <mergeCell ref="B35:D35"/>
    <mergeCell ref="B36:D36"/>
    <mergeCell ref="B38:D38"/>
    <mergeCell ref="B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4" sqref="B14:D14"/>
    </sheetView>
  </sheetViews>
  <sheetFormatPr defaultColWidth="9.00390625" defaultRowHeight="12.75"/>
  <cols>
    <col min="1" max="1" width="3.625" style="0" customWidth="1"/>
    <col min="2" max="2" width="54.25390625" style="0" customWidth="1"/>
    <col min="3" max="3" width="4.875" style="0" customWidth="1"/>
    <col min="4" max="4" width="10.00390625" style="0" customWidth="1"/>
    <col min="5" max="5" width="6.75390625" style="0" hidden="1" customWidth="1"/>
    <col min="6" max="6" width="10.25390625" style="0" customWidth="1"/>
  </cols>
  <sheetData>
    <row r="1" spans="1:6" ht="12.75">
      <c r="A1" s="204" t="s">
        <v>236</v>
      </c>
      <c r="B1" s="204"/>
      <c r="C1" s="204"/>
      <c r="D1" s="204"/>
      <c r="E1" s="204"/>
      <c r="F1" s="1"/>
    </row>
    <row r="2" spans="1:6" ht="12.75">
      <c r="A2" s="204" t="s">
        <v>11</v>
      </c>
      <c r="B2" s="204"/>
      <c r="C2" s="204"/>
      <c r="D2" s="204"/>
      <c r="E2" s="204"/>
      <c r="F2" s="1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29.2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13.5" customHeight="1" hidden="1">
      <c r="A5" s="3"/>
      <c r="B5" s="3"/>
      <c r="C5" s="1"/>
      <c r="D5" s="1"/>
      <c r="E5" s="1"/>
      <c r="F5" s="7">
        <v>4.2782</v>
      </c>
    </row>
    <row r="6" spans="1:6" ht="12.75" customHeight="1">
      <c r="A6" s="3" t="s">
        <v>2</v>
      </c>
      <c r="B6" s="169" t="s">
        <v>3</v>
      </c>
      <c r="C6" s="170"/>
      <c r="D6" s="1"/>
      <c r="E6" s="1"/>
      <c r="F6" s="9"/>
    </row>
    <row r="7" spans="1:6" ht="15" customHeight="1">
      <c r="A7" s="6"/>
      <c r="B7" s="186" t="s">
        <v>7</v>
      </c>
      <c r="C7" s="186"/>
      <c r="D7" s="186"/>
      <c r="E7" s="137"/>
      <c r="F7" s="39">
        <v>3993.77</v>
      </c>
    </row>
    <row r="8" spans="1:6" ht="15" customHeight="1">
      <c r="A8" s="44"/>
      <c r="B8" s="192" t="s">
        <v>4</v>
      </c>
      <c r="C8" s="193"/>
      <c r="D8" s="193"/>
      <c r="E8" s="41"/>
      <c r="F8" s="39">
        <v>8779</v>
      </c>
    </row>
    <row r="9" spans="1:6" ht="14.25" customHeight="1">
      <c r="A9" s="44"/>
      <c r="B9" s="192" t="s">
        <v>232</v>
      </c>
      <c r="C9" s="193"/>
      <c r="D9" s="193"/>
      <c r="E9" s="41"/>
      <c r="F9" s="39">
        <v>866</v>
      </c>
    </row>
    <row r="10" spans="1:6" ht="12.75">
      <c r="A10" s="7"/>
      <c r="B10" s="182" t="s">
        <v>8</v>
      </c>
      <c r="C10" s="183"/>
      <c r="D10" s="183"/>
      <c r="E10" s="78"/>
      <c r="F10" s="39">
        <v>1761</v>
      </c>
    </row>
    <row r="11" spans="1:6" ht="12.75">
      <c r="A11" s="7"/>
      <c r="B11" s="182" t="s">
        <v>242</v>
      </c>
      <c r="C11" s="183"/>
      <c r="D11" s="183"/>
      <c r="E11" s="78"/>
      <c r="F11" s="39"/>
    </row>
    <row r="12" spans="1:6" ht="12.75" customHeight="1">
      <c r="A12" s="7"/>
      <c r="B12" s="198" t="s">
        <v>9</v>
      </c>
      <c r="C12" s="199"/>
      <c r="D12" s="199"/>
      <c r="E12" s="141">
        <v>0</v>
      </c>
      <c r="F12" s="142">
        <f>SUM(F7:F11)</f>
        <v>15399.77</v>
      </c>
    </row>
    <row r="13" spans="2:6" ht="12.75">
      <c r="B13" s="200" t="s">
        <v>234</v>
      </c>
      <c r="C13" s="201"/>
      <c r="D13" s="201"/>
      <c r="E13" s="143">
        <v>98653</v>
      </c>
      <c r="F13" s="144">
        <v>17358</v>
      </c>
    </row>
    <row r="14" spans="2:6" ht="12.75">
      <c r="B14" s="184" t="s">
        <v>244</v>
      </c>
      <c r="C14" s="185"/>
      <c r="D14" s="185"/>
      <c r="E14" s="136"/>
      <c r="F14" s="39">
        <v>16041</v>
      </c>
    </row>
    <row r="15" spans="2:6" ht="12.75">
      <c r="B15" s="202" t="s">
        <v>243</v>
      </c>
      <c r="C15" s="203"/>
      <c r="D15" s="203"/>
      <c r="E15" s="145">
        <v>98653</v>
      </c>
      <c r="F15" s="146">
        <f>F13-F12-F14</f>
        <v>-14082.77</v>
      </c>
    </row>
    <row r="16" spans="2:6" ht="12.75">
      <c r="B16" s="196" t="s">
        <v>235</v>
      </c>
      <c r="C16" s="197"/>
      <c r="D16" s="197"/>
      <c r="E16" s="77">
        <v>32269</v>
      </c>
      <c r="F16" s="153">
        <v>293</v>
      </c>
    </row>
  </sheetData>
  <sheetProtection/>
  <mergeCells count="18">
    <mergeCell ref="F3:F4"/>
    <mergeCell ref="B9:D9"/>
    <mergeCell ref="A1:E1"/>
    <mergeCell ref="A2:E2"/>
    <mergeCell ref="B6:C6"/>
    <mergeCell ref="A3:A4"/>
    <mergeCell ref="B3:B4"/>
    <mergeCell ref="C3:D3"/>
    <mergeCell ref="E3:E4"/>
    <mergeCell ref="B7:D7"/>
    <mergeCell ref="B12:D12"/>
    <mergeCell ref="B13:D13"/>
    <mergeCell ref="B14:D14"/>
    <mergeCell ref="B15:D15"/>
    <mergeCell ref="B16:D16"/>
    <mergeCell ref="B8:D8"/>
    <mergeCell ref="B10:D10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.00390625" style="0" customWidth="1"/>
    <col min="2" max="2" width="51.00390625" style="0" customWidth="1"/>
    <col min="3" max="3" width="8.875" style="0" customWidth="1"/>
    <col min="4" max="4" width="7.375" style="0" customWidth="1"/>
    <col min="5" max="5" width="10.625" style="0" hidden="1" customWidth="1"/>
    <col min="6" max="6" width="10.37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12</v>
      </c>
      <c r="B2" s="188"/>
      <c r="C2" s="188"/>
      <c r="D2" s="188"/>
      <c r="E2" s="188"/>
      <c r="F2" s="189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41.2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12.75">
      <c r="A5" s="3" t="s">
        <v>2</v>
      </c>
      <c r="B5" s="169" t="s">
        <v>3</v>
      </c>
      <c r="C5" s="170"/>
      <c r="D5" s="1"/>
      <c r="E5" s="1"/>
      <c r="F5" s="9"/>
    </row>
    <row r="6" spans="1:6" ht="14.25" customHeight="1">
      <c r="A6" s="6"/>
      <c r="B6" s="186" t="s">
        <v>7</v>
      </c>
      <c r="C6" s="186"/>
      <c r="D6" s="186"/>
      <c r="E6" s="137"/>
      <c r="F6" s="39">
        <v>2383.64</v>
      </c>
    </row>
    <row r="7" spans="1:6" ht="12.75" customHeight="1">
      <c r="A7" s="44"/>
      <c r="B7" s="196" t="s">
        <v>245</v>
      </c>
      <c r="C7" s="193"/>
      <c r="D7" s="193"/>
      <c r="E7" s="41"/>
      <c r="F7" s="39">
        <v>5239.57</v>
      </c>
    </row>
    <row r="8" spans="1:6" ht="12" customHeight="1">
      <c r="A8" s="44"/>
      <c r="B8" s="192" t="s">
        <v>232</v>
      </c>
      <c r="C8" s="193"/>
      <c r="D8" s="193"/>
      <c r="E8" s="41"/>
      <c r="F8" s="39">
        <v>520.2</v>
      </c>
    </row>
    <row r="9" spans="1:6" ht="12.75" customHeight="1">
      <c r="A9" s="40"/>
      <c r="B9" s="182" t="s">
        <v>8</v>
      </c>
      <c r="C9" s="183"/>
      <c r="D9" s="183"/>
      <c r="E9" s="78"/>
      <c r="F9" s="39">
        <v>844.37</v>
      </c>
    </row>
    <row r="10" spans="1:6" ht="12" customHeight="1">
      <c r="A10" s="7"/>
      <c r="B10" s="182" t="s">
        <v>242</v>
      </c>
      <c r="C10" s="183"/>
      <c r="D10" s="183"/>
      <c r="E10" s="78"/>
      <c r="F10" s="39"/>
    </row>
    <row r="11" spans="1:6" ht="12.75">
      <c r="A11" s="7"/>
      <c r="B11" s="198" t="s">
        <v>9</v>
      </c>
      <c r="C11" s="199"/>
      <c r="D11" s="199"/>
      <c r="E11" s="141">
        <v>0</v>
      </c>
      <c r="F11" s="142">
        <f>SUM(F5:F10)</f>
        <v>8987.779999999999</v>
      </c>
    </row>
    <row r="12" spans="1:6" ht="11.25" customHeight="1">
      <c r="A12" s="7"/>
      <c r="B12" s="200" t="s">
        <v>234</v>
      </c>
      <c r="C12" s="201"/>
      <c r="D12" s="201"/>
      <c r="E12" s="143">
        <v>98653</v>
      </c>
      <c r="F12" s="144">
        <v>6262</v>
      </c>
    </row>
    <row r="13" spans="1:6" ht="12.75">
      <c r="A13" s="164"/>
      <c r="B13" s="184"/>
      <c r="C13" s="185"/>
      <c r="D13" s="185"/>
      <c r="E13" s="136"/>
      <c r="F13" s="39"/>
    </row>
    <row r="14" spans="2:6" ht="12.75">
      <c r="B14" s="202" t="s">
        <v>243</v>
      </c>
      <c r="C14" s="203"/>
      <c r="D14" s="203"/>
      <c r="E14" s="145">
        <v>98653</v>
      </c>
      <c r="F14" s="146">
        <f>F12-F11</f>
        <v>-2725.779999999999</v>
      </c>
    </row>
    <row r="15" spans="2:6" ht="12.75">
      <c r="B15" s="196" t="s">
        <v>235</v>
      </c>
      <c r="C15" s="197"/>
      <c r="D15" s="197"/>
      <c r="E15" s="77">
        <v>32269</v>
      </c>
      <c r="F15" s="153">
        <v>4295</v>
      </c>
    </row>
  </sheetData>
  <sheetProtection/>
  <mergeCells count="18">
    <mergeCell ref="B7:D7"/>
    <mergeCell ref="B8:D8"/>
    <mergeCell ref="F3:F4"/>
    <mergeCell ref="A1:F1"/>
    <mergeCell ref="A2:F2"/>
    <mergeCell ref="B5:C5"/>
    <mergeCell ref="A3:A4"/>
    <mergeCell ref="B3:B4"/>
    <mergeCell ref="C3:D3"/>
    <mergeCell ref="E3:E4"/>
    <mergeCell ref="B14:D14"/>
    <mergeCell ref="B15:D15"/>
    <mergeCell ref="B9:D9"/>
    <mergeCell ref="B10:D10"/>
    <mergeCell ref="B11:D11"/>
    <mergeCell ref="B12:D12"/>
    <mergeCell ref="B13:D13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7" sqref="B17:D17"/>
    </sheetView>
  </sheetViews>
  <sheetFormatPr defaultColWidth="9.00390625" defaultRowHeight="12.75"/>
  <cols>
    <col min="1" max="1" width="3.75390625" style="0" customWidth="1"/>
    <col min="2" max="2" width="48.375" style="0" customWidth="1"/>
    <col min="3" max="3" width="6.25390625" style="0" customWidth="1"/>
    <col min="4" max="4" width="9.25390625" style="0" customWidth="1"/>
    <col min="5" max="5" width="9.25390625" style="0" hidden="1" customWidth="1"/>
    <col min="6" max="6" width="11.0039062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13</v>
      </c>
      <c r="B2" s="188"/>
      <c r="C2" s="188"/>
      <c r="D2" s="188"/>
      <c r="E2" s="188"/>
      <c r="F2" s="189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33.7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0.75" customHeight="1">
      <c r="A5" s="3"/>
      <c r="B5" s="3"/>
      <c r="C5" s="1"/>
      <c r="D5" s="1"/>
      <c r="E5" s="1"/>
      <c r="F5" s="7">
        <v>11.4284</v>
      </c>
    </row>
    <row r="6" spans="1:6" ht="15.75" customHeight="1">
      <c r="A6" s="3" t="s">
        <v>0</v>
      </c>
      <c r="B6" s="3" t="s">
        <v>1</v>
      </c>
      <c r="C6" s="1"/>
      <c r="D6" s="1"/>
      <c r="E6" s="1"/>
      <c r="F6" s="1"/>
    </row>
    <row r="7" spans="1:6" ht="12.75">
      <c r="A7" s="207" t="s">
        <v>46</v>
      </c>
      <c r="B7" s="32" t="s">
        <v>51</v>
      </c>
      <c r="C7" s="18"/>
      <c r="D7" s="18"/>
      <c r="E7" s="13"/>
      <c r="F7" s="27"/>
    </row>
    <row r="8" spans="1:6" ht="12.75">
      <c r="A8" s="207"/>
      <c r="B8" s="1" t="s">
        <v>52</v>
      </c>
      <c r="C8" s="18">
        <v>10</v>
      </c>
      <c r="D8" s="28">
        <v>850</v>
      </c>
      <c r="E8" s="10">
        <v>850</v>
      </c>
      <c r="F8" s="155">
        <f>E8*F5</f>
        <v>9714.14</v>
      </c>
    </row>
    <row r="9" spans="1:6" ht="12.75">
      <c r="A9" s="3" t="s">
        <v>2</v>
      </c>
      <c r="B9" s="169" t="s">
        <v>3</v>
      </c>
      <c r="C9" s="170"/>
      <c r="D9" s="1"/>
      <c r="E9" s="1"/>
      <c r="F9" s="39"/>
    </row>
    <row r="10" spans="1:6" ht="12.75" customHeight="1">
      <c r="A10" s="6"/>
      <c r="B10" s="186" t="s">
        <v>7</v>
      </c>
      <c r="C10" s="186"/>
      <c r="D10" s="186"/>
      <c r="E10" s="137"/>
      <c r="F10" s="39">
        <v>10233.41</v>
      </c>
    </row>
    <row r="11" spans="1:6" ht="12" customHeight="1">
      <c r="A11" s="44"/>
      <c r="B11" s="205" t="s">
        <v>4</v>
      </c>
      <c r="C11" s="205"/>
      <c r="D11" s="205"/>
      <c r="E11" s="41"/>
      <c r="F11" s="39">
        <v>22494.41</v>
      </c>
    </row>
    <row r="12" spans="1:6" ht="12" customHeight="1">
      <c r="A12" s="44"/>
      <c r="B12" s="205" t="s">
        <v>232</v>
      </c>
      <c r="C12" s="205"/>
      <c r="D12" s="205"/>
      <c r="E12" s="41"/>
      <c r="F12" s="39">
        <v>2216.52</v>
      </c>
    </row>
    <row r="13" spans="1:6" ht="12.75">
      <c r="A13" s="40"/>
      <c r="B13" s="206" t="s">
        <v>8</v>
      </c>
      <c r="C13" s="206"/>
      <c r="D13" s="206"/>
      <c r="E13" s="78"/>
      <c r="F13" s="39">
        <v>3625.02</v>
      </c>
    </row>
    <row r="14" spans="1:6" ht="12.75">
      <c r="A14" s="7"/>
      <c r="B14" s="182" t="s">
        <v>242</v>
      </c>
      <c r="C14" s="183"/>
      <c r="D14" s="183"/>
      <c r="E14" s="78"/>
      <c r="F14" s="39">
        <v>3936.39</v>
      </c>
    </row>
    <row r="15" spans="1:6" ht="13.5" customHeight="1">
      <c r="A15" s="7"/>
      <c r="B15" s="198" t="s">
        <v>9</v>
      </c>
      <c r="C15" s="199"/>
      <c r="D15" s="199"/>
      <c r="E15" s="141"/>
      <c r="F15" s="142">
        <f>SUM(F8:F14)</f>
        <v>52219.88999999999</v>
      </c>
    </row>
    <row r="16" spans="1:6" ht="12.75">
      <c r="A16" s="7"/>
      <c r="B16" s="200" t="s">
        <v>234</v>
      </c>
      <c r="C16" s="201"/>
      <c r="D16" s="201"/>
      <c r="E16" s="143"/>
      <c r="F16" s="144">
        <v>33812</v>
      </c>
    </row>
    <row r="17" spans="1:6" ht="12.75">
      <c r="A17" s="7"/>
      <c r="B17" s="184" t="s">
        <v>241</v>
      </c>
      <c r="C17" s="185"/>
      <c r="D17" s="185"/>
      <c r="E17" s="143"/>
      <c r="F17" s="165">
        <v>6360</v>
      </c>
    </row>
    <row r="18" spans="1:6" ht="12.75">
      <c r="A18" s="1"/>
      <c r="B18" s="184" t="s">
        <v>244</v>
      </c>
      <c r="C18" s="185"/>
      <c r="D18" s="185"/>
      <c r="E18" s="154"/>
      <c r="F18" s="39">
        <v>36356</v>
      </c>
    </row>
    <row r="19" spans="1:6" ht="12.75">
      <c r="A19" s="1"/>
      <c r="B19" s="202" t="s">
        <v>243</v>
      </c>
      <c r="C19" s="203"/>
      <c r="D19" s="203"/>
      <c r="E19" s="145"/>
      <c r="F19" s="146">
        <f>F16+F17-F15-F18</f>
        <v>-48403.88999999999</v>
      </c>
    </row>
    <row r="20" spans="1:6" ht="12.75">
      <c r="A20" s="1"/>
      <c r="B20" s="196" t="s">
        <v>235</v>
      </c>
      <c r="C20" s="197"/>
      <c r="D20" s="197"/>
      <c r="E20" s="77"/>
      <c r="F20" s="153">
        <v>5381</v>
      </c>
    </row>
  </sheetData>
  <sheetProtection/>
  <mergeCells count="20">
    <mergeCell ref="F3:F4"/>
    <mergeCell ref="A7:A8"/>
    <mergeCell ref="B10:D10"/>
    <mergeCell ref="B19:D19"/>
    <mergeCell ref="B9:C9"/>
    <mergeCell ref="B11:D11"/>
    <mergeCell ref="A3:A4"/>
    <mergeCell ref="B16:D16"/>
    <mergeCell ref="B18:D18"/>
    <mergeCell ref="B17:D17"/>
    <mergeCell ref="B20:D20"/>
    <mergeCell ref="B12:D12"/>
    <mergeCell ref="B13:D13"/>
    <mergeCell ref="B14:D14"/>
    <mergeCell ref="B15:D15"/>
    <mergeCell ref="A1:F1"/>
    <mergeCell ref="A2:F2"/>
    <mergeCell ref="B3:B4"/>
    <mergeCell ref="C3:D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2" sqref="B22:D22"/>
    </sheetView>
  </sheetViews>
  <sheetFormatPr defaultColWidth="9.00390625" defaultRowHeight="12.75"/>
  <cols>
    <col min="1" max="1" width="3.625" style="0" customWidth="1"/>
    <col min="2" max="2" width="53.875" style="0" customWidth="1"/>
    <col min="3" max="3" width="5.25390625" style="0" customWidth="1"/>
    <col min="4" max="4" width="9.125" style="0" customWidth="1"/>
    <col min="5" max="5" width="0.12890625" style="0" customWidth="1"/>
    <col min="6" max="6" width="10.37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14</v>
      </c>
      <c r="B2" s="188"/>
      <c r="C2" s="188"/>
      <c r="D2" s="188"/>
      <c r="E2" s="188"/>
      <c r="F2" s="189"/>
    </row>
    <row r="3" spans="1:6" ht="12.75" customHeight="1">
      <c r="A3" s="21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28.5" customHeight="1">
      <c r="A4" s="211"/>
      <c r="B4" s="172"/>
      <c r="C4" s="2" t="s">
        <v>5</v>
      </c>
      <c r="D4" s="2" t="s">
        <v>25</v>
      </c>
      <c r="E4" s="172"/>
      <c r="F4" s="172"/>
    </row>
    <row r="5" spans="1:6" ht="9.75" customHeight="1" hidden="1">
      <c r="A5" s="45"/>
      <c r="B5" s="3"/>
      <c r="C5" s="1"/>
      <c r="D5" s="1"/>
      <c r="E5" s="1"/>
      <c r="F5" s="7">
        <v>11.4284</v>
      </c>
    </row>
    <row r="6" spans="1:6" ht="13.5">
      <c r="A6" s="45" t="s">
        <v>0</v>
      </c>
      <c r="B6" s="3" t="s">
        <v>1</v>
      </c>
      <c r="C6" s="1"/>
      <c r="D6" s="1"/>
      <c r="E6" s="1"/>
      <c r="F6" s="1"/>
    </row>
    <row r="7" spans="1:6" ht="11.25" customHeight="1">
      <c r="A7" s="208" t="s">
        <v>168</v>
      </c>
      <c r="B7" s="98" t="s">
        <v>166</v>
      </c>
      <c r="C7" s="93"/>
      <c r="D7" s="93"/>
      <c r="E7" s="14"/>
      <c r="F7" s="18"/>
    </row>
    <row r="8" spans="1:6" ht="12.75">
      <c r="A8" s="209"/>
      <c r="B8" s="97" t="s">
        <v>167</v>
      </c>
      <c r="C8" s="95">
        <v>1.2</v>
      </c>
      <c r="D8" s="95">
        <v>115.32</v>
      </c>
      <c r="E8" s="18">
        <v>115.32</v>
      </c>
      <c r="F8" s="46">
        <f>E8*F5</f>
        <v>1317.923088</v>
      </c>
    </row>
    <row r="9" spans="1:6" ht="15">
      <c r="A9" s="208" t="s">
        <v>210</v>
      </c>
      <c r="B9" s="111" t="s">
        <v>209</v>
      </c>
      <c r="C9" s="112"/>
      <c r="D9" s="113"/>
      <c r="E9" s="18"/>
      <c r="F9" s="46"/>
    </row>
    <row r="10" spans="1:6" ht="12.75">
      <c r="A10" s="209"/>
      <c r="B10" s="114" t="s">
        <v>148</v>
      </c>
      <c r="C10" s="112">
        <v>2</v>
      </c>
      <c r="D10" s="115">
        <v>23800</v>
      </c>
      <c r="E10" s="18"/>
      <c r="F10" s="46">
        <v>23800</v>
      </c>
    </row>
    <row r="11" spans="1:6" ht="12.75">
      <c r="A11" s="96"/>
      <c r="B11" s="32"/>
      <c r="C11" s="18"/>
      <c r="D11" s="118">
        <f>SUM(D8:D10)</f>
        <v>23915.32</v>
      </c>
      <c r="E11" s="18"/>
      <c r="F11" s="146">
        <f>SUM(F8:F10)</f>
        <v>25117.923088</v>
      </c>
    </row>
    <row r="12" spans="1:6" ht="12.75">
      <c r="A12" s="3" t="s">
        <v>2</v>
      </c>
      <c r="B12" s="169" t="s">
        <v>3</v>
      </c>
      <c r="C12" s="170"/>
      <c r="D12" s="1"/>
      <c r="E12" s="1"/>
      <c r="F12" s="39"/>
    </row>
    <row r="13" spans="1:6" ht="14.25" customHeight="1">
      <c r="A13" s="6"/>
      <c r="B13" s="186" t="s">
        <v>7</v>
      </c>
      <c r="C13" s="186"/>
      <c r="D13" s="186"/>
      <c r="E13" s="137"/>
      <c r="F13" s="39">
        <v>12224.98</v>
      </c>
    </row>
    <row r="14" spans="1:6" ht="15" customHeight="1">
      <c r="A14" s="44"/>
      <c r="B14" s="205" t="s">
        <v>4</v>
      </c>
      <c r="C14" s="205"/>
      <c r="D14" s="205"/>
      <c r="E14" s="41"/>
      <c r="F14" s="39">
        <v>26872.15</v>
      </c>
    </row>
    <row r="15" spans="1:6" ht="12.75" customHeight="1">
      <c r="A15" s="44"/>
      <c r="B15" s="205" t="s">
        <v>232</v>
      </c>
      <c r="C15" s="205"/>
      <c r="D15" s="205"/>
      <c r="E15" s="41"/>
      <c r="F15" s="39">
        <v>2649.6</v>
      </c>
    </row>
    <row r="16" spans="1:6" ht="12.75" customHeight="1">
      <c r="A16" s="40"/>
      <c r="B16" s="186" t="s">
        <v>233</v>
      </c>
      <c r="C16" s="186"/>
      <c r="D16" s="186"/>
      <c r="E16" s="137"/>
      <c r="F16" s="39">
        <v>1502.4</v>
      </c>
    </row>
    <row r="17" spans="1:6" ht="12.75">
      <c r="A17" s="40"/>
      <c r="B17" s="206" t="s">
        <v>30</v>
      </c>
      <c r="C17" s="206"/>
      <c r="D17" s="206"/>
      <c r="E17" s="78"/>
      <c r="F17" s="39"/>
    </row>
    <row r="18" spans="1:6" ht="12.75">
      <c r="A18" s="40"/>
      <c r="B18" s="206" t="s">
        <v>8</v>
      </c>
      <c r="C18" s="206"/>
      <c r="D18" s="206"/>
      <c r="E18" s="78"/>
      <c r="F18" s="39">
        <v>9792.24</v>
      </c>
    </row>
    <row r="19" spans="1:6" ht="12.75" customHeight="1">
      <c r="A19" s="7"/>
      <c r="B19" s="182" t="s">
        <v>242</v>
      </c>
      <c r="C19" s="183"/>
      <c r="D19" s="183"/>
      <c r="E19" s="78"/>
      <c r="F19" s="39">
        <v>5539.84</v>
      </c>
    </row>
    <row r="20" spans="1:6" ht="12.75" customHeight="1">
      <c r="A20" s="7"/>
      <c r="B20" s="198" t="s">
        <v>9</v>
      </c>
      <c r="C20" s="199"/>
      <c r="D20" s="199"/>
      <c r="E20" s="141">
        <v>0</v>
      </c>
      <c r="F20" s="142">
        <f>SUM(F11:F19)</f>
        <v>83699.133088</v>
      </c>
    </row>
    <row r="21" spans="1:6" ht="12.75">
      <c r="A21" s="7"/>
      <c r="B21" s="200" t="s">
        <v>234</v>
      </c>
      <c r="C21" s="201"/>
      <c r="D21" s="201"/>
      <c r="E21" s="143">
        <v>98653</v>
      </c>
      <c r="F21" s="144">
        <v>95871.64</v>
      </c>
    </row>
    <row r="22" spans="1:6" ht="12.75">
      <c r="A22" s="1"/>
      <c r="B22" s="184" t="s">
        <v>241</v>
      </c>
      <c r="C22" s="185"/>
      <c r="D22" s="185"/>
      <c r="E22" s="154"/>
      <c r="F22" s="39">
        <v>4200</v>
      </c>
    </row>
    <row r="23" spans="1:6" ht="12.75">
      <c r="A23" s="1"/>
      <c r="B23" s="202" t="s">
        <v>29</v>
      </c>
      <c r="C23" s="203"/>
      <c r="D23" s="203"/>
      <c r="E23" s="145">
        <v>98653</v>
      </c>
      <c r="F23" s="146">
        <f>F21+F22-F20</f>
        <v>16372.506911999997</v>
      </c>
    </row>
    <row r="24" spans="1:6" ht="12.75">
      <c r="A24" s="1"/>
      <c r="B24" s="196" t="s">
        <v>235</v>
      </c>
      <c r="C24" s="197"/>
      <c r="D24" s="197"/>
      <c r="E24" s="77">
        <v>32269</v>
      </c>
      <c r="F24" s="153">
        <v>7024</v>
      </c>
    </row>
  </sheetData>
  <sheetProtection/>
  <mergeCells count="22">
    <mergeCell ref="E3:E4"/>
    <mergeCell ref="A9:A10"/>
    <mergeCell ref="F3:F4"/>
    <mergeCell ref="B16:D16"/>
    <mergeCell ref="A7:A8"/>
    <mergeCell ref="B23:D23"/>
    <mergeCell ref="B13:D13"/>
    <mergeCell ref="B14:D14"/>
    <mergeCell ref="B15:D15"/>
    <mergeCell ref="A1:F1"/>
    <mergeCell ref="A2:F2"/>
    <mergeCell ref="B12:C12"/>
    <mergeCell ref="A3:A4"/>
    <mergeCell ref="B18:D18"/>
    <mergeCell ref="B17:D17"/>
    <mergeCell ref="C3:D3"/>
    <mergeCell ref="B20:D20"/>
    <mergeCell ref="B21:D21"/>
    <mergeCell ref="B22:D22"/>
    <mergeCell ref="B24:D24"/>
    <mergeCell ref="B3:B4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4" sqref="B24:F24"/>
    </sheetView>
  </sheetViews>
  <sheetFormatPr defaultColWidth="9.00390625" defaultRowHeight="12.75"/>
  <cols>
    <col min="1" max="1" width="3.875" style="0" customWidth="1"/>
    <col min="2" max="2" width="52.75390625" style="0" customWidth="1"/>
    <col min="3" max="3" width="6.00390625" style="0" customWidth="1"/>
    <col min="4" max="4" width="7.625" style="0" customWidth="1"/>
    <col min="5" max="5" width="10.25390625" style="0" hidden="1" customWidth="1"/>
    <col min="6" max="6" width="11.0039062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15</v>
      </c>
      <c r="B2" s="188"/>
      <c r="C2" s="188"/>
      <c r="D2" s="188"/>
      <c r="E2" s="188"/>
      <c r="F2" s="189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23.2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9" customHeight="1" hidden="1">
      <c r="A5" s="42"/>
      <c r="B5" s="3"/>
      <c r="C5" s="1"/>
      <c r="D5" s="1"/>
      <c r="E5" s="1"/>
      <c r="F5" s="7">
        <v>11.4284</v>
      </c>
    </row>
    <row r="6" spans="1:6" ht="15" customHeight="1">
      <c r="A6" s="42" t="s">
        <v>0</v>
      </c>
      <c r="B6" s="3" t="s">
        <v>1</v>
      </c>
      <c r="C6" s="1"/>
      <c r="D6" s="1"/>
      <c r="E6" s="1"/>
      <c r="F6" s="8"/>
    </row>
    <row r="7" spans="1:6" ht="12.75" customHeight="1">
      <c r="A7" s="212" t="s">
        <v>39</v>
      </c>
      <c r="B7" s="11" t="s">
        <v>37</v>
      </c>
      <c r="C7" s="14" t="s">
        <v>32</v>
      </c>
      <c r="D7" s="14" t="s">
        <v>32</v>
      </c>
      <c r="E7" s="14"/>
      <c r="F7" s="21"/>
    </row>
    <row r="8" spans="1:6" ht="12.75">
      <c r="A8" s="213"/>
      <c r="B8" s="1" t="s">
        <v>38</v>
      </c>
      <c r="C8" s="15">
        <v>50</v>
      </c>
      <c r="D8" s="15">
        <v>250</v>
      </c>
      <c r="E8" s="13">
        <v>250</v>
      </c>
      <c r="F8" s="43">
        <f>E8*F5</f>
        <v>2857.1</v>
      </c>
    </row>
    <row r="9" spans="1:6" ht="12.75">
      <c r="A9" s="212" t="s">
        <v>179</v>
      </c>
      <c r="B9" s="98" t="s">
        <v>196</v>
      </c>
      <c r="C9" s="93"/>
      <c r="D9" s="93"/>
      <c r="E9" s="57"/>
      <c r="F9" s="59"/>
    </row>
    <row r="10" spans="1:6" ht="12.75">
      <c r="A10" s="214"/>
      <c r="B10" s="97" t="s">
        <v>197</v>
      </c>
      <c r="C10" s="95">
        <v>1</v>
      </c>
      <c r="D10" s="95">
        <v>160</v>
      </c>
      <c r="E10" s="167">
        <v>314.5</v>
      </c>
      <c r="F10" s="177">
        <f>E10*F5</f>
        <v>3594.2318</v>
      </c>
    </row>
    <row r="11" spans="1:6" ht="12.75">
      <c r="A11" s="214"/>
      <c r="B11" s="97" t="s">
        <v>92</v>
      </c>
      <c r="C11" s="95">
        <v>0.8</v>
      </c>
      <c r="D11" s="95">
        <v>84</v>
      </c>
      <c r="E11" s="168"/>
      <c r="F11" s="178"/>
    </row>
    <row r="12" spans="1:6" ht="12.75">
      <c r="A12" s="213"/>
      <c r="B12" s="97" t="s">
        <v>109</v>
      </c>
      <c r="C12" s="95">
        <v>15</v>
      </c>
      <c r="D12" s="95">
        <v>70.5</v>
      </c>
      <c r="E12" s="176"/>
      <c r="F12" s="179"/>
    </row>
    <row r="13" spans="1:6" ht="12.75">
      <c r="A13" s="50"/>
      <c r="B13" s="1"/>
      <c r="C13" s="15"/>
      <c r="D13" s="123">
        <f>SUM(D8:D12)</f>
        <v>564.5</v>
      </c>
      <c r="E13" s="57"/>
      <c r="F13" s="147">
        <f>SUM(F8:F12)</f>
        <v>6451.3318</v>
      </c>
    </row>
    <row r="14" spans="1:6" ht="12.75">
      <c r="A14" s="3"/>
      <c r="B14" s="169"/>
      <c r="C14" s="170"/>
      <c r="D14" s="1"/>
      <c r="E14" s="1"/>
      <c r="F14" s="39"/>
    </row>
    <row r="15" spans="1:6" ht="14.25" customHeight="1">
      <c r="A15" s="6"/>
      <c r="B15" s="186" t="s">
        <v>7</v>
      </c>
      <c r="C15" s="186"/>
      <c r="D15" s="186"/>
      <c r="E15" s="137"/>
      <c r="F15" s="39">
        <v>11958.07</v>
      </c>
    </row>
    <row r="16" spans="1:6" ht="12.75" customHeight="1">
      <c r="A16" s="44"/>
      <c r="B16" s="205" t="s">
        <v>4</v>
      </c>
      <c r="C16" s="205"/>
      <c r="D16" s="205"/>
      <c r="E16" s="41"/>
      <c r="F16" s="39">
        <v>26285.44</v>
      </c>
    </row>
    <row r="17" spans="1:6" ht="12.75" customHeight="1">
      <c r="A17" s="44"/>
      <c r="B17" s="205" t="s">
        <v>232</v>
      </c>
      <c r="C17" s="205"/>
      <c r="D17" s="205"/>
      <c r="E17" s="41"/>
      <c r="F17" s="39">
        <v>2591.28</v>
      </c>
    </row>
    <row r="18" spans="1:6" ht="12.75" customHeight="1">
      <c r="A18" s="40"/>
      <c r="B18" s="186" t="s">
        <v>233</v>
      </c>
      <c r="C18" s="186"/>
      <c r="D18" s="186"/>
      <c r="E18" s="137"/>
      <c r="F18" s="39">
        <v>1467.84</v>
      </c>
    </row>
    <row r="19" spans="1:6" ht="12.75">
      <c r="A19" s="40"/>
      <c r="B19" s="206" t="s">
        <v>30</v>
      </c>
      <c r="C19" s="206"/>
      <c r="D19" s="206"/>
      <c r="E19" s="78"/>
      <c r="F19" s="39">
        <v>1104.95</v>
      </c>
    </row>
    <row r="20" spans="1:6" ht="12.75">
      <c r="A20" s="40"/>
      <c r="B20" s="206" t="s">
        <v>8</v>
      </c>
      <c r="C20" s="206"/>
      <c r="D20" s="206"/>
      <c r="E20" s="78"/>
      <c r="F20" s="39">
        <v>9578.44</v>
      </c>
    </row>
    <row r="21" spans="1:6" ht="12.75">
      <c r="A21" s="7"/>
      <c r="B21" s="182" t="s">
        <v>242</v>
      </c>
      <c r="C21" s="183"/>
      <c r="D21" s="183"/>
      <c r="E21" s="78"/>
      <c r="F21" s="39">
        <v>12584.57</v>
      </c>
    </row>
    <row r="22" spans="1:6" ht="12" customHeight="1">
      <c r="A22" s="7"/>
      <c r="B22" s="198" t="s">
        <v>9</v>
      </c>
      <c r="C22" s="199"/>
      <c r="D22" s="199"/>
      <c r="E22" s="141">
        <v>0</v>
      </c>
      <c r="F22" s="142">
        <f>SUM(F13:F21)</f>
        <v>72021.92179999998</v>
      </c>
    </row>
    <row r="23" spans="1:6" ht="12.75" customHeight="1">
      <c r="A23" s="7"/>
      <c r="B23" s="200" t="s">
        <v>234</v>
      </c>
      <c r="C23" s="201"/>
      <c r="D23" s="201"/>
      <c r="E23" s="143">
        <v>98653</v>
      </c>
      <c r="F23" s="144">
        <v>90459</v>
      </c>
    </row>
    <row r="24" spans="1:6" ht="12.75">
      <c r="A24" s="1"/>
      <c r="B24" s="184" t="s">
        <v>241</v>
      </c>
      <c r="C24" s="185"/>
      <c r="D24" s="185"/>
      <c r="E24" s="154"/>
      <c r="F24" s="39">
        <v>9360</v>
      </c>
    </row>
    <row r="25" spans="1:6" ht="12.75">
      <c r="A25" s="1"/>
      <c r="B25" s="202" t="s">
        <v>29</v>
      </c>
      <c r="C25" s="203"/>
      <c r="D25" s="203"/>
      <c r="E25" s="145">
        <v>98653</v>
      </c>
      <c r="F25" s="146">
        <f>F23+F24-F22</f>
        <v>27797.078200000018</v>
      </c>
    </row>
    <row r="26" spans="1:6" ht="12.75">
      <c r="A26" s="1"/>
      <c r="B26" s="196" t="s">
        <v>235</v>
      </c>
      <c r="C26" s="197"/>
      <c r="D26" s="197"/>
      <c r="E26" s="77">
        <v>32269</v>
      </c>
      <c r="F26" s="153">
        <v>26307</v>
      </c>
    </row>
  </sheetData>
  <sheetProtection/>
  <mergeCells count="24">
    <mergeCell ref="B26:D26"/>
    <mergeCell ref="A1:F1"/>
    <mergeCell ref="A2:F2"/>
    <mergeCell ref="C3:D3"/>
    <mergeCell ref="E3:E4"/>
    <mergeCell ref="B14:C14"/>
    <mergeCell ref="B15:D15"/>
    <mergeCell ref="B16:D16"/>
    <mergeCell ref="B3:B4"/>
    <mergeCell ref="F3:F4"/>
    <mergeCell ref="A3:A4"/>
    <mergeCell ref="A7:A8"/>
    <mergeCell ref="E10:E12"/>
    <mergeCell ref="F10:F12"/>
    <mergeCell ref="A9:A12"/>
    <mergeCell ref="B23:D23"/>
    <mergeCell ref="B24:D24"/>
    <mergeCell ref="B25:D25"/>
    <mergeCell ref="B17:D17"/>
    <mergeCell ref="B18:D18"/>
    <mergeCell ref="B19:D19"/>
    <mergeCell ref="B20:D20"/>
    <mergeCell ref="B21:D21"/>
    <mergeCell ref="B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5" sqref="B25:D25"/>
    </sheetView>
  </sheetViews>
  <sheetFormatPr defaultColWidth="9.00390625" defaultRowHeight="12.75"/>
  <cols>
    <col min="1" max="1" width="3.75390625" style="0" customWidth="1"/>
    <col min="2" max="2" width="56.75390625" style="0" customWidth="1"/>
    <col min="3" max="3" width="4.875" style="0" customWidth="1"/>
    <col min="4" max="4" width="7.75390625" style="0" customWidth="1"/>
    <col min="5" max="5" width="0.12890625" style="0" customWidth="1"/>
    <col min="6" max="6" width="10.2539062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16</v>
      </c>
      <c r="B2" s="188"/>
      <c r="C2" s="188"/>
      <c r="D2" s="188"/>
      <c r="E2" s="188"/>
      <c r="F2" s="189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36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0.75" customHeight="1">
      <c r="A5" s="42"/>
      <c r="B5" s="3"/>
      <c r="C5" s="1"/>
      <c r="D5" s="1"/>
      <c r="E5" s="1"/>
      <c r="F5" s="1">
        <v>11.4284</v>
      </c>
    </row>
    <row r="6" spans="1:6" ht="12.75">
      <c r="A6" s="190" t="s">
        <v>123</v>
      </c>
      <c r="B6" s="89" t="s">
        <v>127</v>
      </c>
      <c r="C6" s="88"/>
      <c r="D6" s="1"/>
      <c r="E6" s="1"/>
      <c r="F6" s="1"/>
    </row>
    <row r="7" spans="1:6" ht="12.75">
      <c r="A7" s="215"/>
      <c r="B7" s="90" t="s">
        <v>128</v>
      </c>
      <c r="C7" s="9">
        <v>1</v>
      </c>
      <c r="D7" s="9">
        <v>145</v>
      </c>
      <c r="E7" s="216">
        <v>475.5</v>
      </c>
      <c r="F7" s="219">
        <f>E7*F5</f>
        <v>5434.2042</v>
      </c>
    </row>
    <row r="8" spans="1:6" ht="12.75">
      <c r="A8" s="215"/>
      <c r="B8" s="90" t="s">
        <v>129</v>
      </c>
      <c r="C8" s="9">
        <v>1</v>
      </c>
      <c r="D8" s="9">
        <v>40.5</v>
      </c>
      <c r="E8" s="217"/>
      <c r="F8" s="220"/>
    </row>
    <row r="9" spans="1:6" ht="12.75">
      <c r="A9" s="215"/>
      <c r="B9" s="90" t="s">
        <v>130</v>
      </c>
      <c r="C9" s="9">
        <v>1</v>
      </c>
      <c r="D9" s="9">
        <v>100</v>
      </c>
      <c r="E9" s="217"/>
      <c r="F9" s="220"/>
    </row>
    <row r="10" spans="1:6" ht="12.75">
      <c r="A10" s="215"/>
      <c r="B10" s="90" t="s">
        <v>131</v>
      </c>
      <c r="C10" s="9">
        <v>2</v>
      </c>
      <c r="D10" s="9">
        <v>160</v>
      </c>
      <c r="E10" s="217"/>
      <c r="F10" s="220"/>
    </row>
    <row r="11" spans="1:6" ht="12.75">
      <c r="A11" s="191"/>
      <c r="B11" s="90" t="s">
        <v>132</v>
      </c>
      <c r="C11" s="9">
        <v>1</v>
      </c>
      <c r="D11" s="9">
        <v>30</v>
      </c>
      <c r="E11" s="218"/>
      <c r="F11" s="221"/>
    </row>
    <row r="12" spans="1:6" ht="12.75">
      <c r="A12" s="190" t="s">
        <v>168</v>
      </c>
      <c r="B12" s="98" t="s">
        <v>198</v>
      </c>
      <c r="C12" s="93"/>
      <c r="D12" s="93"/>
      <c r="E12" s="1"/>
      <c r="F12" s="1"/>
    </row>
    <row r="13" spans="1:6" ht="12.75">
      <c r="A13" s="191"/>
      <c r="B13" s="97" t="s">
        <v>148</v>
      </c>
      <c r="C13" s="95">
        <v>1</v>
      </c>
      <c r="D13" s="95">
        <v>10600</v>
      </c>
      <c r="E13" s="1"/>
      <c r="F13" s="9">
        <v>10600</v>
      </c>
    </row>
    <row r="14" spans="1:6" ht="12.75">
      <c r="A14" s="42"/>
      <c r="B14" s="92"/>
      <c r="C14" s="93"/>
      <c r="D14" s="124">
        <f>SUM(D7:D13)</f>
        <v>11075.5</v>
      </c>
      <c r="E14" s="1"/>
      <c r="F14" s="160">
        <f>SUM(F7:F13)</f>
        <v>16034.2042</v>
      </c>
    </row>
    <row r="15" spans="1:6" ht="12.75">
      <c r="A15" s="3" t="s">
        <v>2</v>
      </c>
      <c r="B15" s="169" t="s">
        <v>3</v>
      </c>
      <c r="C15" s="170"/>
      <c r="D15" s="1"/>
      <c r="E15" s="1"/>
      <c r="F15" s="47"/>
    </row>
    <row r="16" spans="1:6" ht="15" customHeight="1">
      <c r="A16" s="6"/>
      <c r="B16" s="186" t="s">
        <v>7</v>
      </c>
      <c r="C16" s="186"/>
      <c r="D16" s="186"/>
      <c r="E16" s="137"/>
      <c r="F16" s="39">
        <v>11707.41</v>
      </c>
    </row>
    <row r="17" spans="1:6" ht="14.25" customHeight="1">
      <c r="A17" s="44"/>
      <c r="B17" s="205" t="s">
        <v>4</v>
      </c>
      <c r="C17" s="205"/>
      <c r="D17" s="205"/>
      <c r="E17" s="41"/>
      <c r="F17" s="39">
        <v>25734.48</v>
      </c>
    </row>
    <row r="18" spans="1:6" ht="12.75" customHeight="1">
      <c r="A18" s="44"/>
      <c r="B18" s="205" t="s">
        <v>232</v>
      </c>
      <c r="C18" s="205"/>
      <c r="D18" s="205"/>
      <c r="E18" s="41"/>
      <c r="F18" s="39">
        <v>2540.52</v>
      </c>
    </row>
    <row r="19" spans="1:6" ht="12.75">
      <c r="A19" s="40"/>
      <c r="B19" s="186" t="s">
        <v>233</v>
      </c>
      <c r="C19" s="186"/>
      <c r="D19" s="186"/>
      <c r="E19" s="137"/>
      <c r="F19" s="39">
        <v>1439.64</v>
      </c>
    </row>
    <row r="20" spans="1:6" ht="12.75">
      <c r="A20" s="40"/>
      <c r="B20" s="206" t="s">
        <v>30</v>
      </c>
      <c r="C20" s="206"/>
      <c r="D20" s="206"/>
      <c r="E20" s="78"/>
      <c r="F20" s="39">
        <v>2705.99</v>
      </c>
    </row>
    <row r="21" spans="1:6" ht="12.75">
      <c r="A21" s="40"/>
      <c r="B21" s="206" t="s">
        <v>8</v>
      </c>
      <c r="C21" s="206"/>
      <c r="D21" s="206"/>
      <c r="E21" s="78"/>
      <c r="F21" s="39">
        <v>9377.67</v>
      </c>
    </row>
    <row r="22" spans="1:6" ht="12.75" customHeight="1">
      <c r="A22" s="7"/>
      <c r="B22" s="182" t="s">
        <v>242</v>
      </c>
      <c r="C22" s="183"/>
      <c r="D22" s="183"/>
      <c r="E22" s="78"/>
      <c r="F22" s="39">
        <v>11425.25</v>
      </c>
    </row>
    <row r="23" spans="1:6" ht="12.75" customHeight="1">
      <c r="A23" s="7"/>
      <c r="B23" s="198" t="s">
        <v>9</v>
      </c>
      <c r="C23" s="199"/>
      <c r="D23" s="199"/>
      <c r="E23" s="141">
        <v>0</v>
      </c>
      <c r="F23" s="142">
        <f>SUM(F14:F22)</f>
        <v>80965.1642</v>
      </c>
    </row>
    <row r="24" spans="1:6" ht="11.25" customHeight="1">
      <c r="A24" s="7"/>
      <c r="B24" s="200" t="s">
        <v>234</v>
      </c>
      <c r="C24" s="201"/>
      <c r="D24" s="201"/>
      <c r="E24" s="143">
        <v>98653</v>
      </c>
      <c r="F24" s="144">
        <v>92941.32</v>
      </c>
    </row>
    <row r="25" spans="1:6" ht="12.75">
      <c r="A25" s="1"/>
      <c r="B25" s="184" t="s">
        <v>241</v>
      </c>
      <c r="C25" s="185"/>
      <c r="D25" s="185"/>
      <c r="E25" s="154"/>
      <c r="F25" s="39">
        <v>9360</v>
      </c>
    </row>
    <row r="26" spans="1:6" ht="12.75">
      <c r="A26" s="1"/>
      <c r="B26" s="202" t="s">
        <v>29</v>
      </c>
      <c r="C26" s="203"/>
      <c r="D26" s="203"/>
      <c r="E26" s="145">
        <v>98653</v>
      </c>
      <c r="F26" s="146">
        <f>F24+F25-F23</f>
        <v>21336.155800000008</v>
      </c>
    </row>
    <row r="27" spans="1:6" ht="12.75">
      <c r="A27" s="1"/>
      <c r="B27" s="196" t="s">
        <v>235</v>
      </c>
      <c r="C27" s="197"/>
      <c r="D27" s="197"/>
      <c r="E27" s="77">
        <v>32269</v>
      </c>
      <c r="F27" s="153">
        <v>2221</v>
      </c>
    </row>
  </sheetData>
  <sheetProtection/>
  <mergeCells count="24">
    <mergeCell ref="B21:D21"/>
    <mergeCell ref="B19:D19"/>
    <mergeCell ref="B20:D20"/>
    <mergeCell ref="A6:A11"/>
    <mergeCell ref="E7:E11"/>
    <mergeCell ref="F7:F11"/>
    <mergeCell ref="B17:D17"/>
    <mergeCell ref="B18:D18"/>
    <mergeCell ref="A12:A13"/>
    <mergeCell ref="B16:D16"/>
    <mergeCell ref="A1:F1"/>
    <mergeCell ref="A2:F2"/>
    <mergeCell ref="F3:F4"/>
    <mergeCell ref="A3:A4"/>
    <mergeCell ref="B3:B4"/>
    <mergeCell ref="B15:C15"/>
    <mergeCell ref="C3:D3"/>
    <mergeCell ref="E3:E4"/>
    <mergeCell ref="B22:D22"/>
    <mergeCell ref="B23:D23"/>
    <mergeCell ref="B24:D24"/>
    <mergeCell ref="B25:D25"/>
    <mergeCell ref="B27:D27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B70" sqref="B70:D70"/>
    </sheetView>
  </sheetViews>
  <sheetFormatPr defaultColWidth="9.00390625" defaultRowHeight="12.75"/>
  <cols>
    <col min="1" max="1" width="3.25390625" style="0" customWidth="1"/>
    <col min="2" max="2" width="55.25390625" style="0" customWidth="1"/>
    <col min="3" max="3" width="5.375" style="0" customWidth="1"/>
    <col min="4" max="4" width="9.25390625" style="0" customWidth="1"/>
    <col min="5" max="5" width="9.75390625" style="0" hidden="1" customWidth="1"/>
    <col min="6" max="6" width="10.375" style="0" customWidth="1"/>
    <col min="8" max="8" width="27.2539062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17</v>
      </c>
      <c r="B2" s="188"/>
      <c r="C2" s="188"/>
      <c r="D2" s="188"/>
      <c r="E2" s="188"/>
      <c r="F2" s="189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25.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15.75" customHeight="1" hidden="1">
      <c r="A5" s="42"/>
      <c r="B5" s="3"/>
      <c r="C5" s="1"/>
      <c r="D5" s="1"/>
      <c r="E5" s="1"/>
      <c r="F5" s="7">
        <v>11.4284</v>
      </c>
    </row>
    <row r="6" spans="1:6" ht="15" customHeight="1">
      <c r="A6" s="42" t="s">
        <v>0</v>
      </c>
      <c r="B6" s="3" t="s">
        <v>1</v>
      </c>
      <c r="C6" s="1"/>
      <c r="D6" s="1"/>
      <c r="E6" s="1"/>
      <c r="F6" s="1"/>
    </row>
    <row r="7" spans="1:6" ht="12.75">
      <c r="A7" s="190" t="s">
        <v>46</v>
      </c>
      <c r="B7" s="73" t="s">
        <v>44</v>
      </c>
      <c r="C7" s="25"/>
      <c r="D7" s="25"/>
      <c r="E7" s="57"/>
      <c r="F7" s="58"/>
    </row>
    <row r="8" spans="1:6" ht="12.75">
      <c r="A8" s="215"/>
      <c r="B8" s="54" t="s">
        <v>45</v>
      </c>
      <c r="C8" s="18">
        <v>2</v>
      </c>
      <c r="D8" s="119">
        <v>37.4</v>
      </c>
      <c r="E8" s="57"/>
      <c r="F8" s="38"/>
    </row>
    <row r="9" spans="1:6" ht="12.75">
      <c r="A9" s="173" t="s">
        <v>65</v>
      </c>
      <c r="B9" s="66" t="s">
        <v>66</v>
      </c>
      <c r="C9" s="26"/>
      <c r="D9" s="119"/>
      <c r="E9" s="81"/>
      <c r="F9" s="82"/>
    </row>
    <row r="10" spans="1:6" ht="14.25" customHeight="1">
      <c r="A10" s="174"/>
      <c r="B10" s="64" t="s">
        <v>55</v>
      </c>
      <c r="C10" s="26">
        <v>2</v>
      </c>
      <c r="D10" s="119">
        <v>500</v>
      </c>
      <c r="E10" s="224">
        <v>2125</v>
      </c>
      <c r="F10" s="222">
        <f>E10*F5</f>
        <v>24285.35</v>
      </c>
    </row>
    <row r="11" spans="1:6" ht="12.75">
      <c r="A11" s="174"/>
      <c r="B11" s="64" t="s">
        <v>56</v>
      </c>
      <c r="C11" s="26">
        <v>100</v>
      </c>
      <c r="D11" s="119">
        <v>90</v>
      </c>
      <c r="E11" s="225"/>
      <c r="F11" s="227"/>
    </row>
    <row r="12" spans="1:6" ht="12.75">
      <c r="A12" s="174"/>
      <c r="B12" s="64" t="s">
        <v>57</v>
      </c>
      <c r="C12" s="26">
        <v>10</v>
      </c>
      <c r="D12" s="119">
        <v>850</v>
      </c>
      <c r="E12" s="225"/>
      <c r="F12" s="227"/>
    </row>
    <row r="13" spans="1:6" ht="12.75">
      <c r="A13" s="174"/>
      <c r="B13" s="64" t="s">
        <v>58</v>
      </c>
      <c r="C13" s="26">
        <v>30</v>
      </c>
      <c r="D13" s="119">
        <v>531</v>
      </c>
      <c r="E13" s="225"/>
      <c r="F13" s="227"/>
    </row>
    <row r="14" spans="1:6" ht="12.75">
      <c r="A14" s="174"/>
      <c r="B14" s="64" t="s">
        <v>59</v>
      </c>
      <c r="C14" s="26">
        <v>7</v>
      </c>
      <c r="D14" s="120">
        <v>154</v>
      </c>
      <c r="E14" s="226"/>
      <c r="F14" s="223"/>
    </row>
    <row r="15" spans="1:6" ht="12.75">
      <c r="A15" s="174"/>
      <c r="B15" s="66" t="s">
        <v>60</v>
      </c>
      <c r="C15" s="26"/>
      <c r="D15" s="119"/>
      <c r="E15" s="24"/>
      <c r="F15" s="49"/>
    </row>
    <row r="16" spans="1:6" ht="12.75">
      <c r="A16" s="174"/>
      <c r="B16" s="64" t="s">
        <v>61</v>
      </c>
      <c r="C16" s="26">
        <v>50</v>
      </c>
      <c r="D16" s="119">
        <v>225</v>
      </c>
      <c r="E16" s="224">
        <v>300</v>
      </c>
      <c r="F16" s="222">
        <f>E16*F5</f>
        <v>3428.52</v>
      </c>
    </row>
    <row r="17" spans="1:6" ht="12.75">
      <c r="A17" s="174"/>
      <c r="B17" s="64" t="s">
        <v>62</v>
      </c>
      <c r="C17" s="26">
        <v>50</v>
      </c>
      <c r="D17" s="119">
        <v>75</v>
      </c>
      <c r="E17" s="226"/>
      <c r="F17" s="223"/>
    </row>
    <row r="18" spans="1:6" ht="12.75">
      <c r="A18" s="174"/>
      <c r="B18" s="66" t="s">
        <v>63</v>
      </c>
      <c r="C18" s="26"/>
      <c r="D18" s="119"/>
      <c r="E18" s="24"/>
      <c r="F18" s="49"/>
    </row>
    <row r="19" spans="1:6" ht="12.75">
      <c r="A19" s="175"/>
      <c r="B19" s="64" t="s">
        <v>64</v>
      </c>
      <c r="C19" s="26">
        <v>2.7</v>
      </c>
      <c r="D19" s="119">
        <v>267.15</v>
      </c>
      <c r="E19" s="24">
        <v>267.15</v>
      </c>
      <c r="F19" s="49">
        <f>E19*F5</f>
        <v>3053.0970599999996</v>
      </c>
    </row>
    <row r="20" spans="1:6" ht="12.75">
      <c r="A20" s="212" t="s">
        <v>82</v>
      </c>
      <c r="B20" s="66" t="s">
        <v>99</v>
      </c>
      <c r="C20" s="26"/>
      <c r="D20" s="119"/>
      <c r="E20" s="81"/>
      <c r="F20" s="86"/>
    </row>
    <row r="21" spans="1:6" ht="12.75">
      <c r="A21" s="213"/>
      <c r="B21" s="22" t="s">
        <v>81</v>
      </c>
      <c r="C21" s="26">
        <v>5</v>
      </c>
      <c r="D21" s="119">
        <v>80</v>
      </c>
      <c r="E21" s="81"/>
      <c r="F21" s="49"/>
    </row>
    <row r="22" spans="1:6" ht="12.75">
      <c r="A22" s="212" t="s">
        <v>123</v>
      </c>
      <c r="B22" s="66" t="s">
        <v>118</v>
      </c>
      <c r="C22" s="26"/>
      <c r="D22" s="120"/>
      <c r="E22" s="81"/>
      <c r="F22" s="86"/>
    </row>
    <row r="23" spans="1:6" ht="12.75">
      <c r="A23" s="214"/>
      <c r="B23" s="64" t="s">
        <v>119</v>
      </c>
      <c r="C23" s="26">
        <v>10</v>
      </c>
      <c r="D23" s="119">
        <v>396.5</v>
      </c>
      <c r="E23" s="224">
        <v>1073.5</v>
      </c>
      <c r="F23" s="222">
        <f>E23*F5</f>
        <v>12268.3874</v>
      </c>
    </row>
    <row r="24" spans="1:6" ht="12.75">
      <c r="A24" s="214"/>
      <c r="B24" s="64" t="s">
        <v>73</v>
      </c>
      <c r="C24" s="26">
        <v>2</v>
      </c>
      <c r="D24" s="119">
        <v>90</v>
      </c>
      <c r="E24" s="225"/>
      <c r="F24" s="227"/>
    </row>
    <row r="25" spans="1:6" ht="12.75">
      <c r="A25" s="214"/>
      <c r="B25" s="64" t="s">
        <v>120</v>
      </c>
      <c r="C25" s="26">
        <v>1</v>
      </c>
      <c r="D25" s="119">
        <v>92</v>
      </c>
      <c r="E25" s="225"/>
      <c r="F25" s="227"/>
    </row>
    <row r="26" spans="1:6" ht="12.75">
      <c r="A26" s="214"/>
      <c r="B26" s="64" t="s">
        <v>121</v>
      </c>
      <c r="C26" s="15">
        <v>1</v>
      </c>
      <c r="D26" s="121">
        <v>210</v>
      </c>
      <c r="E26" s="225"/>
      <c r="F26" s="227"/>
    </row>
    <row r="27" spans="1:6" ht="12.75">
      <c r="A27" s="213"/>
      <c r="B27" s="64" t="s">
        <v>122</v>
      </c>
      <c r="C27" s="15">
        <v>1</v>
      </c>
      <c r="D27" s="121">
        <v>285</v>
      </c>
      <c r="E27" s="226"/>
      <c r="F27" s="223"/>
    </row>
    <row r="28" spans="1:6" ht="12.75">
      <c r="A28" s="212" t="s">
        <v>137</v>
      </c>
      <c r="B28" s="66" t="s">
        <v>136</v>
      </c>
      <c r="C28" s="26"/>
      <c r="D28" s="120"/>
      <c r="E28" s="81"/>
      <c r="F28" s="86"/>
    </row>
    <row r="29" spans="1:6" ht="12.75">
      <c r="A29" s="213"/>
      <c r="B29" s="22" t="s">
        <v>45</v>
      </c>
      <c r="C29" s="26">
        <v>5</v>
      </c>
      <c r="D29" s="120">
        <v>82.7</v>
      </c>
      <c r="E29" s="81"/>
      <c r="F29" s="49"/>
    </row>
    <row r="30" spans="1:6" ht="12.75">
      <c r="A30" s="212" t="s">
        <v>162</v>
      </c>
      <c r="B30" s="32" t="s">
        <v>159</v>
      </c>
      <c r="C30" s="26"/>
      <c r="D30" s="26"/>
      <c r="E30" s="81"/>
      <c r="F30" s="86"/>
    </row>
    <row r="31" spans="1:6" ht="12.75">
      <c r="A31" s="214"/>
      <c r="B31" s="22" t="s">
        <v>160</v>
      </c>
      <c r="C31" s="26">
        <v>1</v>
      </c>
      <c r="D31" s="31">
        <v>367.5</v>
      </c>
      <c r="E31" s="224">
        <v>418.4</v>
      </c>
      <c r="F31" s="222">
        <f>E31*F5</f>
        <v>4781.642559999999</v>
      </c>
    </row>
    <row r="32" spans="1:6" ht="12.75">
      <c r="A32" s="214"/>
      <c r="B32" s="22" t="s">
        <v>116</v>
      </c>
      <c r="C32" s="26">
        <v>3</v>
      </c>
      <c r="D32" s="26">
        <v>3.3</v>
      </c>
      <c r="E32" s="225"/>
      <c r="F32" s="227"/>
    </row>
    <row r="33" spans="1:6" ht="12.75">
      <c r="A33" s="214"/>
      <c r="B33" s="64" t="s">
        <v>54</v>
      </c>
      <c r="C33" s="26">
        <v>0.3</v>
      </c>
      <c r="D33" s="31">
        <v>15.6</v>
      </c>
      <c r="E33" s="225"/>
      <c r="F33" s="227"/>
    </row>
    <row r="34" spans="1:6" ht="12.75">
      <c r="A34" s="213"/>
      <c r="B34" s="22" t="s">
        <v>45</v>
      </c>
      <c r="C34" s="26">
        <v>2</v>
      </c>
      <c r="D34" s="26">
        <v>32</v>
      </c>
      <c r="E34" s="226"/>
      <c r="F34" s="223"/>
    </row>
    <row r="35" spans="1:6" ht="12.75">
      <c r="A35" s="212" t="s">
        <v>179</v>
      </c>
      <c r="B35" s="98" t="s">
        <v>178</v>
      </c>
      <c r="C35" s="95"/>
      <c r="D35" s="95"/>
      <c r="E35" s="24"/>
      <c r="F35" s="49"/>
    </row>
    <row r="36" spans="1:6" ht="12.75">
      <c r="A36" s="214"/>
      <c r="B36" s="97" t="s">
        <v>169</v>
      </c>
      <c r="C36" s="95">
        <v>1</v>
      </c>
      <c r="D36" s="95">
        <v>185</v>
      </c>
      <c r="E36" s="224">
        <v>1043</v>
      </c>
      <c r="F36" s="222">
        <f>E36*F5</f>
        <v>11919.8212</v>
      </c>
    </row>
    <row r="37" spans="1:6" ht="12.75">
      <c r="A37" s="214"/>
      <c r="B37" s="97" t="s">
        <v>119</v>
      </c>
      <c r="C37" s="95">
        <v>2</v>
      </c>
      <c r="D37" s="95">
        <v>98</v>
      </c>
      <c r="E37" s="225"/>
      <c r="F37" s="227"/>
    </row>
    <row r="38" spans="1:6" ht="12.75">
      <c r="A38" s="214"/>
      <c r="B38" s="97" t="s">
        <v>170</v>
      </c>
      <c r="C38" s="95">
        <v>1</v>
      </c>
      <c r="D38" s="95">
        <v>30</v>
      </c>
      <c r="E38" s="225"/>
      <c r="F38" s="227"/>
    </row>
    <row r="39" spans="1:6" ht="12.75">
      <c r="A39" s="214"/>
      <c r="B39" s="97" t="s">
        <v>171</v>
      </c>
      <c r="C39" s="95">
        <v>2</v>
      </c>
      <c r="D39" s="95">
        <v>90</v>
      </c>
      <c r="E39" s="225"/>
      <c r="F39" s="227"/>
    </row>
    <row r="40" spans="1:6" ht="12.75">
      <c r="A40" s="214"/>
      <c r="B40" s="97" t="s">
        <v>50</v>
      </c>
      <c r="C40" s="95">
        <v>1</v>
      </c>
      <c r="D40" s="95">
        <v>115</v>
      </c>
      <c r="E40" s="225"/>
      <c r="F40" s="227"/>
    </row>
    <row r="41" spans="1:6" ht="12.75">
      <c r="A41" s="214"/>
      <c r="B41" s="97" t="s">
        <v>172</v>
      </c>
      <c r="C41" s="95">
        <v>1</v>
      </c>
      <c r="D41" s="95">
        <v>115</v>
      </c>
      <c r="E41" s="225"/>
      <c r="F41" s="227"/>
    </row>
    <row r="42" spans="1:6" ht="12.75">
      <c r="A42" s="214"/>
      <c r="B42" s="97" t="s">
        <v>173</v>
      </c>
      <c r="C42" s="95">
        <v>1</v>
      </c>
      <c r="D42" s="95">
        <v>120</v>
      </c>
      <c r="E42" s="225"/>
      <c r="F42" s="227"/>
    </row>
    <row r="43" spans="1:6" ht="12.75">
      <c r="A43" s="214"/>
      <c r="B43" s="97" t="s">
        <v>174</v>
      </c>
      <c r="C43" s="95">
        <v>1</v>
      </c>
      <c r="D43" s="95">
        <v>195</v>
      </c>
      <c r="E43" s="225"/>
      <c r="F43" s="227"/>
    </row>
    <row r="44" spans="1:6" ht="12.75">
      <c r="A44" s="214"/>
      <c r="B44" s="97" t="s">
        <v>141</v>
      </c>
      <c r="C44" s="95">
        <v>1</v>
      </c>
      <c r="D44" s="95">
        <v>95</v>
      </c>
      <c r="E44" s="226"/>
      <c r="F44" s="223"/>
    </row>
    <row r="45" spans="1:6" ht="15">
      <c r="A45" s="214"/>
      <c r="B45" s="99" t="s">
        <v>175</v>
      </c>
      <c r="C45" s="95"/>
      <c r="D45" s="95"/>
      <c r="E45" s="81"/>
      <c r="F45" s="86"/>
    </row>
    <row r="46" spans="1:6" ht="12.75">
      <c r="A46" s="214"/>
      <c r="B46" s="94" t="s">
        <v>45</v>
      </c>
      <c r="C46" s="95">
        <v>12</v>
      </c>
      <c r="D46" s="95">
        <v>192</v>
      </c>
      <c r="E46" s="81"/>
      <c r="F46" s="49"/>
    </row>
    <row r="47" spans="1:6" ht="15">
      <c r="A47" s="214"/>
      <c r="B47" s="99" t="s">
        <v>176</v>
      </c>
      <c r="C47" s="95"/>
      <c r="D47" s="95"/>
      <c r="E47" s="81"/>
      <c r="F47" s="86"/>
    </row>
    <row r="48" spans="1:6" ht="12.75">
      <c r="A48" s="213"/>
      <c r="B48" s="97" t="s">
        <v>177</v>
      </c>
      <c r="C48" s="95">
        <v>15</v>
      </c>
      <c r="D48" s="95">
        <v>345</v>
      </c>
      <c r="E48" s="24">
        <v>345</v>
      </c>
      <c r="F48" s="49">
        <f>E48*F5</f>
        <v>3942.798</v>
      </c>
    </row>
    <row r="49" spans="1:6" ht="12.75" customHeight="1">
      <c r="A49" s="212" t="s">
        <v>201</v>
      </c>
      <c r="B49" s="106" t="s">
        <v>199</v>
      </c>
      <c r="C49" s="103"/>
      <c r="D49" s="79"/>
      <c r="E49" s="24"/>
      <c r="F49" s="49"/>
    </row>
    <row r="50" spans="1:6" ht="12.75">
      <c r="A50" s="214"/>
      <c r="B50" s="107" t="s">
        <v>161</v>
      </c>
      <c r="C50" s="108">
        <v>3</v>
      </c>
      <c r="D50" s="108">
        <v>1185</v>
      </c>
      <c r="E50" s="224">
        <v>1469</v>
      </c>
      <c r="F50" s="222">
        <f>E50*F5</f>
        <v>16788.3196</v>
      </c>
    </row>
    <row r="51" spans="1:6" ht="12.75">
      <c r="A51" s="214"/>
      <c r="B51" s="107" t="s">
        <v>54</v>
      </c>
      <c r="C51" s="108">
        <v>1</v>
      </c>
      <c r="D51" s="108">
        <v>52</v>
      </c>
      <c r="E51" s="225"/>
      <c r="F51" s="227"/>
    </row>
    <row r="52" spans="1:6" ht="12.75">
      <c r="A52" s="214"/>
      <c r="B52" s="107" t="s">
        <v>45</v>
      </c>
      <c r="C52" s="108">
        <v>6</v>
      </c>
      <c r="D52" s="108">
        <v>100</v>
      </c>
      <c r="E52" s="225"/>
      <c r="F52" s="227"/>
    </row>
    <row r="53" spans="1:6" ht="12.75">
      <c r="A53" s="214"/>
      <c r="B53" s="107" t="s">
        <v>200</v>
      </c>
      <c r="C53" s="108">
        <v>6</v>
      </c>
      <c r="D53" s="108">
        <v>132</v>
      </c>
      <c r="E53" s="226"/>
      <c r="F53" s="223"/>
    </row>
    <row r="54" spans="1:6" ht="12.75">
      <c r="A54" s="214"/>
      <c r="B54" s="106" t="s">
        <v>84</v>
      </c>
      <c r="C54" s="109"/>
      <c r="D54" s="1"/>
      <c r="E54" s="81"/>
      <c r="F54" s="86"/>
    </row>
    <row r="55" spans="1:6" ht="12.75">
      <c r="A55" s="214"/>
      <c r="B55" s="107" t="s">
        <v>202</v>
      </c>
      <c r="C55" s="108">
        <v>1</v>
      </c>
      <c r="D55" s="110">
        <v>63.33</v>
      </c>
      <c r="E55" s="224">
        <v>1381.65</v>
      </c>
      <c r="F55" s="222">
        <f>E55*F5</f>
        <v>15790.04886</v>
      </c>
    </row>
    <row r="56" spans="1:6" ht="12.75">
      <c r="A56" s="214"/>
      <c r="B56" s="107" t="s">
        <v>203</v>
      </c>
      <c r="C56" s="108">
        <v>10</v>
      </c>
      <c r="D56" s="110">
        <v>870</v>
      </c>
      <c r="E56" s="225"/>
      <c r="F56" s="227"/>
    </row>
    <row r="57" spans="1:6" ht="12.75">
      <c r="A57" s="213"/>
      <c r="B57" s="107" t="s">
        <v>58</v>
      </c>
      <c r="C57" s="108">
        <v>27</v>
      </c>
      <c r="D57" s="110">
        <v>448.32</v>
      </c>
      <c r="E57" s="226"/>
      <c r="F57" s="223"/>
    </row>
    <row r="58" spans="1:6" ht="12.75">
      <c r="A58" s="138"/>
      <c r="B58" s="107" t="s">
        <v>240</v>
      </c>
      <c r="C58" s="108"/>
      <c r="D58" s="110"/>
      <c r="E58" s="140"/>
      <c r="F58" s="139">
        <v>32804</v>
      </c>
    </row>
    <row r="59" spans="1:6" ht="12.75">
      <c r="A59" s="138"/>
      <c r="B59" s="107" t="s">
        <v>239</v>
      </c>
      <c r="C59" s="108"/>
      <c r="D59" s="110"/>
      <c r="E59" s="140"/>
      <c r="F59" s="139">
        <v>1676</v>
      </c>
    </row>
    <row r="60" spans="1:6" ht="12.75">
      <c r="A60" s="50"/>
      <c r="B60" s="66"/>
      <c r="C60" s="26"/>
      <c r="D60" s="122">
        <f>SUM(D7:D57)</f>
        <v>8814.8</v>
      </c>
      <c r="E60" s="24"/>
      <c r="F60" s="156">
        <f>SUM(F7:F59)</f>
        <v>130737.98468</v>
      </c>
    </row>
    <row r="61" spans="1:6" ht="12.75" customHeight="1">
      <c r="A61" s="6"/>
      <c r="B61" s="186" t="s">
        <v>7</v>
      </c>
      <c r="C61" s="186"/>
      <c r="D61" s="186"/>
      <c r="E61" s="137"/>
      <c r="F61" s="39">
        <v>67610.7</v>
      </c>
    </row>
    <row r="62" spans="1:6" ht="12" customHeight="1">
      <c r="A62" s="44"/>
      <c r="B62" s="205" t="s">
        <v>4</v>
      </c>
      <c r="C62" s="205"/>
      <c r="D62" s="205"/>
      <c r="E62" s="41"/>
      <c r="F62" s="39">
        <v>148617.44</v>
      </c>
    </row>
    <row r="63" spans="1:6" ht="12.75" customHeight="1">
      <c r="A63" s="44"/>
      <c r="B63" s="205" t="s">
        <v>232</v>
      </c>
      <c r="C63" s="205"/>
      <c r="D63" s="205"/>
      <c r="E63" s="41"/>
      <c r="F63" s="39">
        <v>16156.82</v>
      </c>
    </row>
    <row r="64" spans="1:6" ht="12.75">
      <c r="A64" s="40"/>
      <c r="B64" s="186" t="s">
        <v>233</v>
      </c>
      <c r="C64" s="186"/>
      <c r="D64" s="186"/>
      <c r="E64" s="137"/>
      <c r="F64" s="39">
        <v>8309.16</v>
      </c>
    </row>
    <row r="65" spans="1:6" ht="12.75">
      <c r="A65" s="40"/>
      <c r="B65" s="206" t="s">
        <v>30</v>
      </c>
      <c r="C65" s="206"/>
      <c r="D65" s="206"/>
      <c r="E65" s="78"/>
      <c r="F65" s="39">
        <v>2647.33</v>
      </c>
    </row>
    <row r="66" spans="1:6" ht="12.75">
      <c r="A66" s="40"/>
      <c r="B66" s="206" t="s">
        <v>8</v>
      </c>
      <c r="C66" s="206"/>
      <c r="D66" s="206"/>
      <c r="E66" s="78"/>
      <c r="F66" s="39">
        <v>54156.34</v>
      </c>
    </row>
    <row r="67" spans="1:6" ht="14.25" customHeight="1">
      <c r="A67" s="7"/>
      <c r="B67" s="182" t="s">
        <v>242</v>
      </c>
      <c r="C67" s="183"/>
      <c r="D67" s="183"/>
      <c r="E67" s="78"/>
      <c r="F67" s="39">
        <v>23075.06</v>
      </c>
    </row>
    <row r="68" spans="1:6" ht="12.75" customHeight="1">
      <c r="A68" s="7"/>
      <c r="B68" s="198" t="s">
        <v>9</v>
      </c>
      <c r="C68" s="199"/>
      <c r="D68" s="199"/>
      <c r="E68" s="141">
        <v>0</v>
      </c>
      <c r="F68" s="142">
        <f>SUM(F60:F67)</f>
        <v>451310.83468</v>
      </c>
    </row>
    <row r="69" spans="1:6" ht="11.25" customHeight="1">
      <c r="A69" s="7"/>
      <c r="B69" s="200" t="s">
        <v>234</v>
      </c>
      <c r="C69" s="201"/>
      <c r="D69" s="201"/>
      <c r="E69" s="143">
        <v>98653</v>
      </c>
      <c r="F69" s="144">
        <v>543002</v>
      </c>
    </row>
    <row r="70" spans="1:6" ht="14.25" customHeight="1">
      <c r="A70" s="1"/>
      <c r="B70" s="184" t="s">
        <v>241</v>
      </c>
      <c r="C70" s="185"/>
      <c r="D70" s="185"/>
      <c r="E70" s="154"/>
      <c r="F70" s="39">
        <v>11520</v>
      </c>
    </row>
    <row r="71" spans="1:6" ht="16.5" customHeight="1">
      <c r="A71" s="1"/>
      <c r="B71" s="184" t="s">
        <v>244</v>
      </c>
      <c r="C71" s="185"/>
      <c r="D71" s="185"/>
      <c r="E71" s="154"/>
      <c r="F71" s="39">
        <v>8795</v>
      </c>
    </row>
    <row r="72" spans="1:6" ht="15" customHeight="1">
      <c r="A72" s="1"/>
      <c r="B72" s="202" t="s">
        <v>29</v>
      </c>
      <c r="C72" s="203"/>
      <c r="D72" s="203"/>
      <c r="E72" s="145">
        <v>98653</v>
      </c>
      <c r="F72" s="146">
        <f>F69+F70-F68-F71</f>
        <v>94416.16531999997</v>
      </c>
    </row>
    <row r="73" spans="1:6" ht="16.5" customHeight="1">
      <c r="A73" s="1"/>
      <c r="B73" s="196" t="s">
        <v>235</v>
      </c>
      <c r="C73" s="197"/>
      <c r="D73" s="197"/>
      <c r="E73" s="77">
        <v>32269</v>
      </c>
      <c r="F73" s="153">
        <v>128315</v>
      </c>
    </row>
  </sheetData>
  <sheetProtection/>
  <mergeCells count="42">
    <mergeCell ref="E50:E53"/>
    <mergeCell ref="B61:D61"/>
    <mergeCell ref="B62:D62"/>
    <mergeCell ref="B63:D63"/>
    <mergeCell ref="F50:F53"/>
    <mergeCell ref="A49:A57"/>
    <mergeCell ref="E55:E57"/>
    <mergeCell ref="F55:F57"/>
    <mergeCell ref="A1:F1"/>
    <mergeCell ref="A2:F2"/>
    <mergeCell ref="B3:B4"/>
    <mergeCell ref="C3:D3"/>
    <mergeCell ref="F3:F4"/>
    <mergeCell ref="A7:A8"/>
    <mergeCell ref="A3:A4"/>
    <mergeCell ref="E3:E4"/>
    <mergeCell ref="E31:E34"/>
    <mergeCell ref="A30:A34"/>
    <mergeCell ref="F31:F34"/>
    <mergeCell ref="A35:A48"/>
    <mergeCell ref="A28:A29"/>
    <mergeCell ref="F36:F44"/>
    <mergeCell ref="E36:E44"/>
    <mergeCell ref="F16:F17"/>
    <mergeCell ref="A20:A21"/>
    <mergeCell ref="A22:A27"/>
    <mergeCell ref="A9:A19"/>
    <mergeCell ref="E10:E14"/>
    <mergeCell ref="F10:F14"/>
    <mergeCell ref="E16:E17"/>
    <mergeCell ref="E23:E27"/>
    <mergeCell ref="F23:F27"/>
    <mergeCell ref="B70:D70"/>
    <mergeCell ref="B73:D73"/>
    <mergeCell ref="B64:D64"/>
    <mergeCell ref="B65:D65"/>
    <mergeCell ref="B66:D66"/>
    <mergeCell ref="B67:D67"/>
    <mergeCell ref="B68:D68"/>
    <mergeCell ref="B69:D69"/>
    <mergeCell ref="B72:D72"/>
    <mergeCell ref="B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B73" sqref="B73:F73"/>
    </sheetView>
  </sheetViews>
  <sheetFormatPr defaultColWidth="9.00390625" defaultRowHeight="12.75"/>
  <cols>
    <col min="1" max="1" width="3.75390625" style="0" customWidth="1"/>
    <col min="2" max="2" width="56.125" style="0" customWidth="1"/>
    <col min="3" max="3" width="6.00390625" style="0" customWidth="1"/>
    <col min="4" max="4" width="8.875" style="0" customWidth="1"/>
    <col min="5" max="5" width="10.625" style="0" hidden="1" customWidth="1"/>
    <col min="6" max="6" width="11.00390625" style="0" customWidth="1"/>
  </cols>
  <sheetData>
    <row r="1" spans="1:6" ht="12.75">
      <c r="A1" s="187" t="s">
        <v>236</v>
      </c>
      <c r="B1" s="188"/>
      <c r="C1" s="188"/>
      <c r="D1" s="188"/>
      <c r="E1" s="188"/>
      <c r="F1" s="189"/>
    </row>
    <row r="2" spans="1:6" ht="12.75">
      <c r="A2" s="187" t="s">
        <v>18</v>
      </c>
      <c r="B2" s="188"/>
      <c r="C2" s="188"/>
      <c r="D2" s="188"/>
      <c r="E2" s="188"/>
      <c r="F2" s="189"/>
    </row>
    <row r="3" spans="1:6" ht="12.75" customHeight="1">
      <c r="A3" s="190" t="s">
        <v>28</v>
      </c>
      <c r="B3" s="171" t="s">
        <v>6</v>
      </c>
      <c r="C3" s="169" t="s">
        <v>23</v>
      </c>
      <c r="D3" s="170"/>
      <c r="E3" s="171" t="s">
        <v>27</v>
      </c>
      <c r="F3" s="171" t="s">
        <v>24</v>
      </c>
    </row>
    <row r="4" spans="1:6" ht="29.25" customHeight="1">
      <c r="A4" s="191"/>
      <c r="B4" s="172"/>
      <c r="C4" s="2" t="s">
        <v>5</v>
      </c>
      <c r="D4" s="2" t="s">
        <v>25</v>
      </c>
      <c r="E4" s="172"/>
      <c r="F4" s="172"/>
    </row>
    <row r="5" spans="1:6" ht="12.75" customHeight="1" hidden="1">
      <c r="A5" s="42"/>
      <c r="B5" s="3"/>
      <c r="C5" s="1"/>
      <c r="D5" s="1"/>
      <c r="E5" s="1"/>
      <c r="F5" s="1">
        <v>11.4284</v>
      </c>
    </row>
    <row r="6" spans="1:6" ht="12.75" customHeight="1">
      <c r="A6" s="42" t="s">
        <v>0</v>
      </c>
      <c r="B6" s="3" t="s">
        <v>1</v>
      </c>
      <c r="C6" s="1"/>
      <c r="D6" s="1"/>
      <c r="E6" s="1"/>
      <c r="F6" s="1"/>
    </row>
    <row r="7" spans="1:6" ht="11.25" customHeight="1">
      <c r="A7" s="212" t="s">
        <v>46</v>
      </c>
      <c r="B7" s="11" t="s">
        <v>47</v>
      </c>
      <c r="C7" s="14"/>
      <c r="D7" s="14"/>
      <c r="E7" s="14"/>
      <c r="F7" s="18"/>
    </row>
    <row r="8" spans="1:6" ht="12.75">
      <c r="A8" s="214"/>
      <c r="B8" s="33" t="s">
        <v>48</v>
      </c>
      <c r="C8" s="25">
        <v>1</v>
      </c>
      <c r="D8" s="25">
        <v>131</v>
      </c>
      <c r="E8" s="13">
        <v>131</v>
      </c>
      <c r="F8" s="38">
        <f>E8*F5</f>
        <v>1497.1204</v>
      </c>
    </row>
    <row r="9" spans="1:6" ht="12.75">
      <c r="A9" s="214"/>
      <c r="B9" s="66" t="s">
        <v>49</v>
      </c>
      <c r="C9" s="25"/>
      <c r="D9" s="25"/>
      <c r="E9" s="57"/>
      <c r="F9" s="58"/>
    </row>
    <row r="10" spans="1:6" ht="12.75">
      <c r="A10" s="213"/>
      <c r="B10" s="33" t="s">
        <v>50</v>
      </c>
      <c r="C10" s="25">
        <v>1</v>
      </c>
      <c r="D10" s="25">
        <v>95</v>
      </c>
      <c r="E10" s="13">
        <v>95</v>
      </c>
      <c r="F10" s="38">
        <f>E10*F5</f>
        <v>1085.698</v>
      </c>
    </row>
    <row r="11" spans="1:6" ht="12.75">
      <c r="A11" s="212" t="s">
        <v>65</v>
      </c>
      <c r="B11" s="73" t="s">
        <v>71</v>
      </c>
      <c r="C11" s="25"/>
      <c r="D11" s="25"/>
      <c r="E11" s="57"/>
      <c r="F11" s="58"/>
    </row>
    <row r="12" spans="1:6" ht="12.75">
      <c r="A12" s="214"/>
      <c r="B12" s="33" t="s">
        <v>67</v>
      </c>
      <c r="C12" s="25">
        <v>1</v>
      </c>
      <c r="D12" s="70">
        <v>3410</v>
      </c>
      <c r="E12" s="13">
        <v>3410</v>
      </c>
      <c r="F12" s="38">
        <f>E12*F5</f>
        <v>38970.844</v>
      </c>
    </row>
    <row r="13" spans="1:6" ht="12.75">
      <c r="A13" s="214"/>
      <c r="B13" s="66" t="s">
        <v>68</v>
      </c>
      <c r="C13" s="25"/>
      <c r="D13" s="25"/>
      <c r="E13" s="57"/>
      <c r="F13" s="58"/>
    </row>
    <row r="14" spans="1:6" ht="12.75">
      <c r="A14" s="214"/>
      <c r="B14" s="53" t="s">
        <v>69</v>
      </c>
      <c r="C14" s="25">
        <v>1</v>
      </c>
      <c r="D14" s="25">
        <v>28</v>
      </c>
      <c r="E14" s="167">
        <v>376</v>
      </c>
      <c r="F14" s="228">
        <f>E14*F5</f>
        <v>4297.0784</v>
      </c>
    </row>
    <row r="15" spans="1:6" ht="12.75">
      <c r="A15" s="213"/>
      <c r="B15" s="64" t="s">
        <v>70</v>
      </c>
      <c r="C15" s="9">
        <v>6</v>
      </c>
      <c r="D15" s="18">
        <v>348</v>
      </c>
      <c r="E15" s="176"/>
      <c r="F15" s="230"/>
    </row>
    <row r="16" spans="1:6" ht="12.75">
      <c r="A16" s="212" t="s">
        <v>82</v>
      </c>
      <c r="B16" s="66" t="s">
        <v>36</v>
      </c>
      <c r="C16" s="1"/>
      <c r="D16" s="18"/>
      <c r="E16" s="57"/>
      <c r="F16" s="58"/>
    </row>
    <row r="17" spans="1:6" ht="12.75">
      <c r="A17" s="214"/>
      <c r="B17" s="1" t="s">
        <v>78</v>
      </c>
      <c r="C17" s="1">
        <v>12</v>
      </c>
      <c r="D17" s="18">
        <v>801.98</v>
      </c>
      <c r="E17" s="13">
        <v>801.98</v>
      </c>
      <c r="F17" s="38">
        <f>E17*F5</f>
        <v>9165.348232</v>
      </c>
    </row>
    <row r="18" spans="1:6" ht="12.75">
      <c r="A18" s="214"/>
      <c r="B18" s="32" t="s">
        <v>83</v>
      </c>
      <c r="C18" s="18"/>
      <c r="D18" s="18"/>
      <c r="E18" s="13"/>
      <c r="F18" s="38"/>
    </row>
    <row r="19" spans="1:6" ht="12.75">
      <c r="A19" s="214"/>
      <c r="B19" s="33" t="s">
        <v>79</v>
      </c>
      <c r="C19" s="18">
        <v>4</v>
      </c>
      <c r="D19" s="18">
        <v>48</v>
      </c>
      <c r="E19" s="13">
        <v>48</v>
      </c>
      <c r="F19" s="38">
        <f>E19*F5</f>
        <v>548.5632</v>
      </c>
    </row>
    <row r="20" spans="1:6" ht="12.75">
      <c r="A20" s="214"/>
      <c r="B20" s="1" t="s">
        <v>80</v>
      </c>
      <c r="C20" s="18"/>
      <c r="D20" s="18"/>
      <c r="E20" s="13"/>
      <c r="F20" s="38"/>
    </row>
    <row r="21" spans="1:6" ht="12.75">
      <c r="A21" s="213"/>
      <c r="B21" s="64" t="s">
        <v>81</v>
      </c>
      <c r="C21" s="18">
        <v>5</v>
      </c>
      <c r="D21" s="18">
        <v>80</v>
      </c>
      <c r="E21" s="57"/>
      <c r="F21" s="38">
        <v>80</v>
      </c>
    </row>
    <row r="22" spans="1:6" ht="12.75">
      <c r="A22" s="212" t="s">
        <v>107</v>
      </c>
      <c r="B22" s="66" t="s">
        <v>100</v>
      </c>
      <c r="C22" s="18"/>
      <c r="D22" s="18"/>
      <c r="E22" s="57"/>
      <c r="F22" s="82"/>
    </row>
    <row r="23" spans="1:6" ht="12.75">
      <c r="A23" s="214"/>
      <c r="B23" s="1" t="s">
        <v>73</v>
      </c>
      <c r="C23" s="18">
        <v>1</v>
      </c>
      <c r="D23" s="18">
        <v>45</v>
      </c>
      <c r="E23" s="167">
        <v>960</v>
      </c>
      <c r="F23" s="228">
        <f>E23*F5</f>
        <v>10971.264</v>
      </c>
    </row>
    <row r="24" spans="1:6" ht="12.75">
      <c r="A24" s="214"/>
      <c r="B24" s="33" t="s">
        <v>50</v>
      </c>
      <c r="C24" s="18">
        <v>1</v>
      </c>
      <c r="D24" s="18">
        <v>85</v>
      </c>
      <c r="E24" s="168"/>
      <c r="F24" s="229"/>
    </row>
    <row r="25" spans="1:6" ht="12.75">
      <c r="A25" s="214"/>
      <c r="B25" s="64" t="s">
        <v>101</v>
      </c>
      <c r="C25" s="18">
        <v>1</v>
      </c>
      <c r="D25" s="18">
        <v>125</v>
      </c>
      <c r="E25" s="168"/>
      <c r="F25" s="229"/>
    </row>
    <row r="26" spans="1:6" ht="12.75">
      <c r="A26" s="214"/>
      <c r="B26" s="64" t="s">
        <v>102</v>
      </c>
      <c r="C26" s="18">
        <v>2</v>
      </c>
      <c r="D26" s="18">
        <v>190</v>
      </c>
      <c r="E26" s="168"/>
      <c r="F26" s="229"/>
    </row>
    <row r="27" spans="1:6" ht="12.75">
      <c r="A27" s="214"/>
      <c r="B27" s="64" t="s">
        <v>103</v>
      </c>
      <c r="C27" s="18">
        <v>1</v>
      </c>
      <c r="D27" s="18">
        <v>105</v>
      </c>
      <c r="E27" s="168"/>
      <c r="F27" s="229"/>
    </row>
    <row r="28" spans="1:6" ht="12.75">
      <c r="A28" s="214"/>
      <c r="B28" s="64" t="s">
        <v>104</v>
      </c>
      <c r="C28" s="18">
        <v>2</v>
      </c>
      <c r="D28" s="18">
        <v>300</v>
      </c>
      <c r="E28" s="168"/>
      <c r="F28" s="229"/>
    </row>
    <row r="29" spans="1:6" ht="12.75">
      <c r="A29" s="214"/>
      <c r="B29" s="64" t="s">
        <v>105</v>
      </c>
      <c r="C29" s="18">
        <v>1</v>
      </c>
      <c r="D29" s="18">
        <v>110</v>
      </c>
      <c r="E29" s="176"/>
      <c r="F29" s="230"/>
    </row>
    <row r="30" spans="1:6" ht="12.75">
      <c r="A30" s="214"/>
      <c r="B30" s="66" t="s">
        <v>106</v>
      </c>
      <c r="C30" s="18"/>
      <c r="D30" s="18"/>
      <c r="E30" s="13"/>
      <c r="F30" s="38"/>
    </row>
    <row r="31" spans="1:6" ht="12.75">
      <c r="A31" s="213"/>
      <c r="B31" s="87" t="s">
        <v>81</v>
      </c>
      <c r="C31" s="18">
        <v>1</v>
      </c>
      <c r="D31" s="18">
        <v>16</v>
      </c>
      <c r="E31" s="57"/>
      <c r="F31" s="38">
        <v>16</v>
      </c>
    </row>
    <row r="32" spans="1:6" ht="12.75">
      <c r="A32" s="212" t="s">
        <v>146</v>
      </c>
      <c r="B32" s="32" t="s">
        <v>136</v>
      </c>
      <c r="C32" s="18"/>
      <c r="D32" s="18"/>
      <c r="E32" s="13"/>
      <c r="F32" s="38"/>
    </row>
    <row r="33" spans="1:6" ht="12.75">
      <c r="A33" s="214"/>
      <c r="B33" s="1" t="s">
        <v>45</v>
      </c>
      <c r="C33" s="18">
        <v>5</v>
      </c>
      <c r="D33" s="18">
        <v>80.01</v>
      </c>
      <c r="E33" s="13"/>
      <c r="F33" s="38">
        <v>80.01</v>
      </c>
    </row>
    <row r="34" spans="1:6" ht="12.75">
      <c r="A34" s="214"/>
      <c r="B34" s="66" t="s">
        <v>138</v>
      </c>
      <c r="C34" s="18"/>
      <c r="D34" s="18"/>
      <c r="E34" s="57"/>
      <c r="F34" s="58"/>
    </row>
    <row r="35" spans="1:6" ht="12.75">
      <c r="A35" s="214"/>
      <c r="B35" s="1" t="s">
        <v>50</v>
      </c>
      <c r="C35" s="18">
        <v>1</v>
      </c>
      <c r="D35" s="18">
        <v>100</v>
      </c>
      <c r="E35" s="167">
        <v>905</v>
      </c>
      <c r="F35" s="228">
        <f>E35*F5</f>
        <v>10342.702</v>
      </c>
    </row>
    <row r="36" spans="1:6" ht="12.75">
      <c r="A36" s="214"/>
      <c r="B36" s="1" t="s">
        <v>120</v>
      </c>
      <c r="C36" s="18">
        <v>1</v>
      </c>
      <c r="D36" s="28">
        <v>90</v>
      </c>
      <c r="E36" s="168"/>
      <c r="F36" s="229"/>
    </row>
    <row r="37" spans="1:6" ht="12.75">
      <c r="A37" s="214"/>
      <c r="B37" s="1" t="s">
        <v>139</v>
      </c>
      <c r="C37" s="18">
        <v>1</v>
      </c>
      <c r="D37" s="28">
        <v>240</v>
      </c>
      <c r="E37" s="168"/>
      <c r="F37" s="229"/>
    </row>
    <row r="38" spans="1:6" ht="12.75">
      <c r="A38" s="214"/>
      <c r="B38" s="64" t="s">
        <v>140</v>
      </c>
      <c r="C38" s="18">
        <v>1</v>
      </c>
      <c r="D38" s="18">
        <v>335</v>
      </c>
      <c r="E38" s="168"/>
      <c r="F38" s="229"/>
    </row>
    <row r="39" spans="1:6" ht="12.75">
      <c r="A39" s="214"/>
      <c r="B39" s="1" t="s">
        <v>141</v>
      </c>
      <c r="C39" s="18">
        <v>1</v>
      </c>
      <c r="D39" s="18">
        <v>140</v>
      </c>
      <c r="E39" s="176"/>
      <c r="F39" s="230"/>
    </row>
    <row r="40" spans="1:6" ht="12.75">
      <c r="A40" s="214"/>
      <c r="B40" s="66" t="s">
        <v>144</v>
      </c>
      <c r="C40" s="65"/>
      <c r="D40" s="18"/>
      <c r="E40" s="57"/>
      <c r="F40" s="58"/>
    </row>
    <row r="41" spans="1:6" ht="12.75">
      <c r="A41" s="214"/>
      <c r="B41" s="1" t="s">
        <v>142</v>
      </c>
      <c r="C41" s="65">
        <v>1</v>
      </c>
      <c r="D41" s="18">
        <v>115</v>
      </c>
      <c r="E41" s="13">
        <v>115</v>
      </c>
      <c r="F41" s="38">
        <f>E41*F5</f>
        <v>1314.266</v>
      </c>
    </row>
    <row r="42" spans="1:6" ht="12.75">
      <c r="A42" s="214"/>
      <c r="B42" s="66" t="s">
        <v>145</v>
      </c>
      <c r="C42" s="65"/>
      <c r="D42" s="18"/>
      <c r="E42" s="13"/>
      <c r="F42" s="38"/>
    </row>
    <row r="43" spans="1:6" ht="12.75">
      <c r="A43" s="213"/>
      <c r="B43" s="1" t="s">
        <v>143</v>
      </c>
      <c r="C43" s="65">
        <v>1</v>
      </c>
      <c r="D43" s="18">
        <v>110</v>
      </c>
      <c r="E43" s="13">
        <v>110</v>
      </c>
      <c r="F43" s="38">
        <f>E43*F5</f>
        <v>1257.124</v>
      </c>
    </row>
    <row r="44" spans="1:6" ht="12.75">
      <c r="A44" s="212" t="s">
        <v>162</v>
      </c>
      <c r="B44" s="66" t="s">
        <v>159</v>
      </c>
      <c r="C44" s="65"/>
      <c r="D44" s="18"/>
      <c r="E44" s="57"/>
      <c r="F44" s="58"/>
    </row>
    <row r="45" spans="1:6" ht="12.75">
      <c r="A45" s="214"/>
      <c r="B45" s="1" t="s">
        <v>161</v>
      </c>
      <c r="C45" s="65">
        <v>1</v>
      </c>
      <c r="D45" s="18">
        <v>395</v>
      </c>
      <c r="E45" s="167">
        <v>445.9</v>
      </c>
      <c r="F45" s="228">
        <f>E45*F5</f>
        <v>5095.923559999999</v>
      </c>
    </row>
    <row r="46" spans="1:6" ht="12.75">
      <c r="A46" s="214"/>
      <c r="B46" s="1" t="s">
        <v>116</v>
      </c>
      <c r="C46" s="65">
        <v>3</v>
      </c>
      <c r="D46" s="18">
        <v>3.3</v>
      </c>
      <c r="E46" s="168"/>
      <c r="F46" s="229"/>
    </row>
    <row r="47" spans="1:6" ht="12.75">
      <c r="A47" s="214"/>
      <c r="B47" s="1" t="s">
        <v>54</v>
      </c>
      <c r="C47" s="65">
        <v>0.3</v>
      </c>
      <c r="D47" s="18">
        <v>15.6</v>
      </c>
      <c r="E47" s="168"/>
      <c r="F47" s="229"/>
    </row>
    <row r="48" spans="1:6" ht="12.75">
      <c r="A48" s="213"/>
      <c r="B48" s="1" t="s">
        <v>45</v>
      </c>
      <c r="C48" s="65">
        <v>2</v>
      </c>
      <c r="D48" s="18">
        <v>32</v>
      </c>
      <c r="E48" s="176"/>
      <c r="F48" s="230"/>
    </row>
    <row r="49" spans="1:6" ht="12.75">
      <c r="A49" s="212" t="s">
        <v>179</v>
      </c>
      <c r="B49" s="98" t="s">
        <v>180</v>
      </c>
      <c r="C49" s="95"/>
      <c r="D49" s="95"/>
      <c r="E49" s="13"/>
      <c r="F49" s="38"/>
    </row>
    <row r="50" spans="1:6" ht="12.75">
      <c r="A50" s="214"/>
      <c r="B50" s="97" t="s">
        <v>181</v>
      </c>
      <c r="C50" s="95">
        <v>5</v>
      </c>
      <c r="D50" s="95">
        <v>175</v>
      </c>
      <c r="E50" s="167">
        <v>331.4</v>
      </c>
      <c r="F50" s="228">
        <f>E50*F5</f>
        <v>3787.3717599999995</v>
      </c>
    </row>
    <row r="51" spans="1:6" ht="12.75">
      <c r="A51" s="214"/>
      <c r="B51" s="97" t="s">
        <v>182</v>
      </c>
      <c r="C51" s="95">
        <v>0.2</v>
      </c>
      <c r="D51" s="95">
        <v>156.4</v>
      </c>
      <c r="E51" s="176"/>
      <c r="F51" s="230"/>
    </row>
    <row r="52" spans="1:6" ht="15">
      <c r="A52" s="214"/>
      <c r="B52" s="99" t="s">
        <v>176</v>
      </c>
      <c r="C52" s="95"/>
      <c r="D52" s="95"/>
      <c r="E52" s="57"/>
      <c r="F52" s="58"/>
    </row>
    <row r="53" spans="1:6" ht="12.75">
      <c r="A53" s="213"/>
      <c r="B53" s="97" t="s">
        <v>183</v>
      </c>
      <c r="C53" s="95">
        <v>2</v>
      </c>
      <c r="D53" s="95">
        <v>194</v>
      </c>
      <c r="E53" s="13">
        <v>194</v>
      </c>
      <c r="F53" s="38">
        <f>E53*F5</f>
        <v>2217.1096</v>
      </c>
    </row>
    <row r="54" spans="1:6" ht="15">
      <c r="A54" s="212" t="s">
        <v>201</v>
      </c>
      <c r="B54" s="111" t="s">
        <v>204</v>
      </c>
      <c r="C54" s="104"/>
      <c r="D54" s="105"/>
      <c r="E54" s="57"/>
      <c r="F54" s="58"/>
    </row>
    <row r="55" spans="1:6" ht="12.75">
      <c r="A55" s="213"/>
      <c r="B55" s="107" t="s">
        <v>200</v>
      </c>
      <c r="C55" s="108">
        <v>4</v>
      </c>
      <c r="D55" s="108">
        <v>88</v>
      </c>
      <c r="E55" s="13">
        <v>88</v>
      </c>
      <c r="F55" s="38">
        <f>E55*F5</f>
        <v>1005.6992</v>
      </c>
    </row>
    <row r="56" spans="1:6" ht="15">
      <c r="A56" s="212" t="s">
        <v>215</v>
      </c>
      <c r="B56" s="111" t="s">
        <v>211</v>
      </c>
      <c r="C56" s="1"/>
      <c r="D56" s="1"/>
      <c r="E56" s="57"/>
      <c r="F56" s="58"/>
    </row>
    <row r="57" spans="1:6" ht="12.75">
      <c r="A57" s="214"/>
      <c r="B57" s="114" t="s">
        <v>212</v>
      </c>
      <c r="C57" s="166">
        <v>4</v>
      </c>
      <c r="D57" s="166">
        <v>76</v>
      </c>
      <c r="E57" s="167">
        <v>766</v>
      </c>
      <c r="F57" s="228">
        <f>E57*F5</f>
        <v>8754.1544</v>
      </c>
    </row>
    <row r="58" spans="1:6" ht="12.75">
      <c r="A58" s="214"/>
      <c r="B58" s="114" t="s">
        <v>170</v>
      </c>
      <c r="C58" s="166">
        <v>1</v>
      </c>
      <c r="D58" s="166">
        <v>25</v>
      </c>
      <c r="E58" s="168"/>
      <c r="F58" s="229"/>
    </row>
    <row r="59" spans="1:6" ht="12.75">
      <c r="A59" s="214"/>
      <c r="B59" s="114" t="s">
        <v>50</v>
      </c>
      <c r="C59" s="166">
        <v>1</v>
      </c>
      <c r="D59" s="166">
        <v>85</v>
      </c>
      <c r="E59" s="168"/>
      <c r="F59" s="229"/>
    </row>
    <row r="60" spans="1:6" ht="12.75">
      <c r="A60" s="214"/>
      <c r="B60" s="114" t="s">
        <v>213</v>
      </c>
      <c r="C60" s="166">
        <v>1</v>
      </c>
      <c r="D60" s="166">
        <v>85</v>
      </c>
      <c r="E60" s="168"/>
      <c r="F60" s="229"/>
    </row>
    <row r="61" spans="1:6" ht="12.75">
      <c r="A61" s="213"/>
      <c r="B61" s="114" t="s">
        <v>214</v>
      </c>
      <c r="C61" s="166">
        <v>1</v>
      </c>
      <c r="D61" s="166">
        <v>495</v>
      </c>
      <c r="E61" s="176"/>
      <c r="F61" s="230"/>
    </row>
    <row r="62" spans="1:6" ht="12.75">
      <c r="A62" s="116"/>
      <c r="B62" s="1"/>
      <c r="C62" s="18"/>
      <c r="D62" s="122">
        <f>SUM(D8:D61)</f>
        <v>8953.29</v>
      </c>
      <c r="E62" s="63"/>
      <c r="F62" s="161">
        <f>SUM(F8:F61)</f>
        <v>100486.27675199999</v>
      </c>
    </row>
    <row r="63" spans="1:6" ht="12.75">
      <c r="A63" s="3" t="s">
        <v>2</v>
      </c>
      <c r="B63" s="169" t="s">
        <v>3</v>
      </c>
      <c r="C63" s="170"/>
      <c r="D63" s="1"/>
      <c r="E63" s="1"/>
      <c r="F63" s="39"/>
    </row>
    <row r="64" spans="1:6" ht="14.25" customHeight="1">
      <c r="A64" s="6"/>
      <c r="B64" s="186" t="s">
        <v>7</v>
      </c>
      <c r="C64" s="186"/>
      <c r="D64" s="186"/>
      <c r="E64" s="137"/>
      <c r="F64" s="39">
        <v>62250</v>
      </c>
    </row>
    <row r="65" spans="1:6" ht="14.25" customHeight="1">
      <c r="A65" s="44"/>
      <c r="B65" s="205" t="s">
        <v>4</v>
      </c>
      <c r="C65" s="205"/>
      <c r="D65" s="205"/>
      <c r="E65" s="41"/>
      <c r="F65" s="39">
        <v>148171</v>
      </c>
    </row>
    <row r="66" spans="1:6" ht="12.75" customHeight="1">
      <c r="A66" s="44"/>
      <c r="B66" s="205" t="s">
        <v>232</v>
      </c>
      <c r="C66" s="205"/>
      <c r="D66" s="205"/>
      <c r="E66" s="41"/>
      <c r="F66" s="39">
        <v>12136</v>
      </c>
    </row>
    <row r="67" spans="1:6" ht="12.75">
      <c r="A67" s="40"/>
      <c r="B67" s="186" t="s">
        <v>233</v>
      </c>
      <c r="C67" s="186"/>
      <c r="D67" s="186"/>
      <c r="E67" s="137"/>
      <c r="F67" s="39">
        <v>8277</v>
      </c>
    </row>
    <row r="68" spans="1:6" ht="12.75">
      <c r="A68" s="40"/>
      <c r="B68" s="206" t="s">
        <v>30</v>
      </c>
      <c r="C68" s="206"/>
      <c r="D68" s="206"/>
      <c r="E68" s="78"/>
      <c r="F68" s="39">
        <v>1836</v>
      </c>
    </row>
    <row r="69" spans="1:6" ht="12.75">
      <c r="A69" s="40"/>
      <c r="B69" s="206" t="s">
        <v>8</v>
      </c>
      <c r="C69" s="206"/>
      <c r="D69" s="206"/>
      <c r="E69" s="78"/>
      <c r="F69" s="39">
        <v>53993.73</v>
      </c>
    </row>
    <row r="70" spans="1:6" ht="12.75">
      <c r="A70" s="40"/>
      <c r="B70" s="182" t="s">
        <v>242</v>
      </c>
      <c r="C70" s="183"/>
      <c r="D70" s="183"/>
      <c r="E70" s="78"/>
      <c r="F70" s="39">
        <v>17839.37</v>
      </c>
    </row>
    <row r="71" spans="1:6" ht="14.25" customHeight="1">
      <c r="A71" s="40"/>
      <c r="B71" s="198" t="s">
        <v>9</v>
      </c>
      <c r="C71" s="199"/>
      <c r="D71" s="199"/>
      <c r="E71" s="141">
        <v>0</v>
      </c>
      <c r="F71" s="142">
        <f>SUM(F62:F70)</f>
        <v>404989.37675199995</v>
      </c>
    </row>
    <row r="72" spans="1:6" ht="12.75" customHeight="1">
      <c r="A72" s="40"/>
      <c r="B72" s="200" t="s">
        <v>234</v>
      </c>
      <c r="C72" s="201"/>
      <c r="D72" s="201"/>
      <c r="E72" s="143">
        <v>98653</v>
      </c>
      <c r="F72" s="144">
        <v>530160</v>
      </c>
    </row>
    <row r="73" spans="1:6" ht="12.75">
      <c r="A73" s="7"/>
      <c r="B73" s="184" t="s">
        <v>241</v>
      </c>
      <c r="C73" s="185"/>
      <c r="D73" s="185"/>
      <c r="E73" s="154"/>
      <c r="F73" s="39">
        <v>14520</v>
      </c>
    </row>
    <row r="74" spans="1:6" ht="12.75">
      <c r="A74" s="7"/>
      <c r="B74" s="202" t="s">
        <v>29</v>
      </c>
      <c r="C74" s="203"/>
      <c r="D74" s="203"/>
      <c r="E74" s="145">
        <v>98653</v>
      </c>
      <c r="F74" s="146">
        <f>F72+F73-F71</f>
        <v>139690.62324800005</v>
      </c>
    </row>
    <row r="75" spans="1:6" ht="12.75">
      <c r="A75" s="7"/>
      <c r="B75" s="196" t="s">
        <v>235</v>
      </c>
      <c r="C75" s="197"/>
      <c r="D75" s="197"/>
      <c r="E75" s="77">
        <v>32269</v>
      </c>
      <c r="F75" s="153">
        <v>171575</v>
      </c>
    </row>
  </sheetData>
  <sheetProtection/>
  <mergeCells count="41">
    <mergeCell ref="B69:D69"/>
    <mergeCell ref="B70:D70"/>
    <mergeCell ref="B71:D71"/>
    <mergeCell ref="B72:D72"/>
    <mergeCell ref="B73:D73"/>
    <mergeCell ref="B74:D74"/>
    <mergeCell ref="A56:A61"/>
    <mergeCell ref="E57:E61"/>
    <mergeCell ref="A54:A55"/>
    <mergeCell ref="B64:D64"/>
    <mergeCell ref="B75:D75"/>
    <mergeCell ref="B65:D65"/>
    <mergeCell ref="B66:D66"/>
    <mergeCell ref="B67:D67"/>
    <mergeCell ref="B68:D68"/>
    <mergeCell ref="B63:C63"/>
    <mergeCell ref="A1:F1"/>
    <mergeCell ref="A2:F2"/>
    <mergeCell ref="A3:A4"/>
    <mergeCell ref="B3:B4"/>
    <mergeCell ref="C3:D3"/>
    <mergeCell ref="A7:A10"/>
    <mergeCell ref="F3:F4"/>
    <mergeCell ref="E3:E4"/>
    <mergeCell ref="A11:A15"/>
    <mergeCell ref="E14:E15"/>
    <mergeCell ref="A22:A31"/>
    <mergeCell ref="E23:E29"/>
    <mergeCell ref="A32:A43"/>
    <mergeCell ref="A49:A53"/>
    <mergeCell ref="E45:E48"/>
    <mergeCell ref="A44:A48"/>
    <mergeCell ref="A16:A21"/>
    <mergeCell ref="F57:F61"/>
    <mergeCell ref="F14:F15"/>
    <mergeCell ref="E35:E39"/>
    <mergeCell ref="F23:F29"/>
    <mergeCell ref="F35:F39"/>
    <mergeCell ref="F45:F48"/>
    <mergeCell ref="E50:E51"/>
    <mergeCell ref="F50:F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2016-02-24T08:07:18Z</cp:lastPrinted>
  <dcterms:created xsi:type="dcterms:W3CDTF">2013-03-18T12:40:57Z</dcterms:created>
  <dcterms:modified xsi:type="dcterms:W3CDTF">2016-03-01T10:41:11Z</dcterms:modified>
  <cp:category/>
  <cp:version/>
  <cp:contentType/>
  <cp:contentStatus/>
</cp:coreProperties>
</file>